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GregSteere/Library/CloudStorage/Dropbox/DATA/2024DATA/2024 Reports/"/>
    </mc:Choice>
  </mc:AlternateContent>
  <xr:revisionPtr revIDLastSave="0" documentId="13_ncr:1_{A7B1C7D0-22EE-2145-BDA6-9B3688B848C3}" xr6:coauthVersionLast="47" xr6:coauthVersionMax="47" xr10:uidLastSave="{00000000-0000-0000-0000-000000000000}"/>
  <bookViews>
    <workbookView xWindow="-28800" yWindow="2500" windowWidth="28800" windowHeight="15940" activeTab="12" xr2:uid="{00000000-000D-0000-FFFF-FFFF00000000}"/>
  </bookViews>
  <sheets>
    <sheet name="1ADC" sheetId="18" r:id="rId1"/>
    <sheet name="2NCR" sheetId="56" r:id="rId2"/>
    <sheet name="3ADT" sheetId="7" r:id="rId3"/>
    <sheet name="4PreC" sheetId="6" r:id="rId4"/>
    <sheet name="5PreT" sheetId="21" r:id="rId5"/>
    <sheet name="6PrePig " sheetId="35" r:id="rId6"/>
    <sheet name="7Diploid Rep" sheetId="62" r:id="rId7"/>
    <sheet name="Tbl8Scab-VT" sheetId="66" r:id="rId8"/>
    <sheet name="Tbl9Scab-EG" sheetId="67" r:id="rId9"/>
    <sheet name="Tbl9Scab-EG-w Pedigree" sheetId="42" r:id="rId10"/>
    <sheet name="Tbl10LB-VT" sheetId="55" r:id="rId11"/>
    <sheet name="Tbl11LB-EG" sheetId="44" r:id="rId12"/>
    <sheet name="Tbl12Bruise" sheetId="68" r:id="rId13"/>
    <sheet name="3YRAVG" sheetId="14" r:id="rId14"/>
    <sheet name="Tbl8Scab2024 WORKSHEET" sheetId="51" r:id="rId15"/>
  </sheets>
  <definedNames>
    <definedName name="_xlnm.Print_Area" localSheetId="6">'7Diploid Rep'!$A$1:$Q$79</definedName>
    <definedName name="_xlnm.Print_Area" localSheetId="10">'Tbl10LB-VT'!$A$1:$I$151</definedName>
    <definedName name="_xlnm.Print_Area" localSheetId="11">'Tbl11LB-EG'!$A$1:$K$59</definedName>
    <definedName name="_xlnm.Print_Area" localSheetId="12">Tbl12Bruise!$A$1:$J$235</definedName>
    <definedName name="_xlnm.Print_Titles" localSheetId="0">'1ADC'!$7:$10</definedName>
    <definedName name="_xlnm.Print_Titles" localSheetId="1">'2NCR'!$7:$10</definedName>
    <definedName name="_xlnm.Print_Titles" localSheetId="2">'3ADT'!$7:$10</definedName>
    <definedName name="_xlnm.Print_Titles" localSheetId="3">'4PreC'!$7:$10</definedName>
    <definedName name="_xlnm.Print_Titles" localSheetId="4">'5PreT'!$7:$10</definedName>
    <definedName name="_xlnm.Print_Titles" localSheetId="5">'6PrePig '!$7:$10</definedName>
    <definedName name="_xlnm.Print_Titles" localSheetId="6">'7Diploid Rep'!$7:$10</definedName>
    <definedName name="_xlnm.Print_Titles" localSheetId="10">'Tbl10LB-VT'!$6:$8</definedName>
    <definedName name="_xlnm.Print_Titles" localSheetId="11">'Tbl11LB-EG'!$5:$8</definedName>
    <definedName name="_xlnm.Print_Titles" localSheetId="12">Tbl12Bruise!$6:$9</definedName>
    <definedName name="_xlnm.Print_Titles" localSheetId="7">'Tbl8Scab-VT'!$5:$8</definedName>
    <definedName name="_xlnm.Print_Titles" localSheetId="14">'Tbl8Scab2024 WORKSHEET'!$1:$7</definedName>
    <definedName name="_xlnm.Print_Titles" localSheetId="8">'Tbl9Scab-EG'!$5:$8</definedName>
    <definedName name="_xlnm.Print_Titles" localSheetId="9">'Tbl9Scab-EG-w Pedigree'!$1:$9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7" i="18" l="1"/>
  <c r="BC8" i="14"/>
  <c r="BC9" i="14"/>
  <c r="BC10" i="14"/>
  <c r="BC11" i="14"/>
  <c r="BC12" i="14"/>
  <c r="BC13" i="14"/>
  <c r="BC14" i="14"/>
  <c r="BC15" i="14"/>
  <c r="BC16" i="14"/>
  <c r="BC17" i="14"/>
  <c r="BC18" i="14"/>
  <c r="BC19" i="14"/>
  <c r="BC20" i="14"/>
  <c r="BC21" i="14"/>
  <c r="BC22" i="14"/>
  <c r="BC23" i="14"/>
  <c r="BC24" i="14"/>
  <c r="BC25" i="14"/>
  <c r="BC26" i="14"/>
  <c r="BC27" i="14"/>
  <c r="BC28" i="14"/>
  <c r="BC29" i="14"/>
  <c r="BC30" i="14"/>
  <c r="BC31" i="14"/>
  <c r="BC4" i="14"/>
  <c r="BC32" i="14"/>
  <c r="BC33" i="14"/>
  <c r="BC34" i="14"/>
  <c r="BC35" i="14"/>
  <c r="BC36" i="14"/>
  <c r="BC7" i="14"/>
  <c r="BC6" i="14"/>
  <c r="BC5" i="14"/>
  <c r="BC3" i="14"/>
  <c r="BB5" i="14"/>
  <c r="BB6" i="14"/>
  <c r="BD6" i="14" s="1"/>
  <c r="BB7" i="14"/>
  <c r="BD7" i="14" s="1"/>
  <c r="BB8" i="14"/>
  <c r="BB9" i="14"/>
  <c r="BD9" i="14" s="1"/>
  <c r="BB10" i="14"/>
  <c r="BD10" i="14" s="1"/>
  <c r="BB11" i="14"/>
  <c r="BD11" i="14" s="1"/>
  <c r="BB12" i="14"/>
  <c r="BB13" i="14"/>
  <c r="BD13" i="14" s="1"/>
  <c r="BB14" i="14"/>
  <c r="BD14" i="14" s="1"/>
  <c r="BB15" i="14"/>
  <c r="BD15" i="14" s="1"/>
  <c r="BB16" i="14"/>
  <c r="BB17" i="14"/>
  <c r="BD17" i="14" s="1"/>
  <c r="BB18" i="14"/>
  <c r="BB19" i="14"/>
  <c r="BD19" i="14" s="1"/>
  <c r="BB20" i="14"/>
  <c r="BB21" i="14"/>
  <c r="BD21" i="14" s="1"/>
  <c r="BB22" i="14"/>
  <c r="BB23" i="14"/>
  <c r="BD23" i="14" s="1"/>
  <c r="BB24" i="14"/>
  <c r="BB25" i="14"/>
  <c r="BD25" i="14" s="1"/>
  <c r="BB26" i="14"/>
  <c r="BD26" i="14" s="1"/>
  <c r="BB27" i="14"/>
  <c r="BD27" i="14" s="1"/>
  <c r="BB28" i="14"/>
  <c r="BB29" i="14"/>
  <c r="BD29" i="14" s="1"/>
  <c r="BB30" i="14"/>
  <c r="BD30" i="14" s="1"/>
  <c r="BB31" i="14"/>
  <c r="BD31" i="14" s="1"/>
  <c r="BB4" i="14"/>
  <c r="BB32" i="14"/>
  <c r="BD32" i="14" s="1"/>
  <c r="BB33" i="14"/>
  <c r="BD33" i="14" s="1"/>
  <c r="BB34" i="14"/>
  <c r="BD34" i="14" s="1"/>
  <c r="BB35" i="14"/>
  <c r="BD35" i="14" s="1"/>
  <c r="BB36" i="14"/>
  <c r="BD36" i="14" s="1"/>
  <c r="BB3" i="14"/>
  <c r="BD5" i="14" l="1"/>
  <c r="BD22" i="14"/>
  <c r="BD18" i="14"/>
  <c r="BD4" i="14"/>
  <c r="BD28" i="14"/>
  <c r="BD24" i="14"/>
  <c r="BD20" i="14"/>
  <c r="BD16" i="14"/>
  <c r="BD12" i="14"/>
  <c r="BD8" i="14"/>
  <c r="BD3" i="14"/>
  <c r="L159" i="66" l="1"/>
  <c r="H159" i="66"/>
  <c r="D159" i="66"/>
  <c r="R14" i="51" l="1"/>
  <c r="S14" i="51"/>
  <c r="B14" i="51" s="1"/>
  <c r="R15" i="51"/>
  <c r="S15" i="51"/>
  <c r="B15" i="51" s="1"/>
  <c r="R16" i="51"/>
  <c r="S16" i="51"/>
  <c r="B16" i="51" s="1"/>
  <c r="R17" i="51"/>
  <c r="S17" i="51"/>
  <c r="B17" i="51" s="1"/>
  <c r="R18" i="51"/>
  <c r="S18" i="51"/>
  <c r="B18" i="51" s="1"/>
  <c r="R19" i="51"/>
  <c r="S19" i="51"/>
  <c r="B19" i="51" s="1"/>
  <c r="R20" i="51"/>
  <c r="S20" i="51"/>
  <c r="B20" i="51" s="1"/>
  <c r="R21" i="51"/>
  <c r="S21" i="51"/>
  <c r="B21" i="51" s="1"/>
  <c r="R22" i="51"/>
  <c r="S22" i="51"/>
  <c r="B22" i="51" s="1"/>
  <c r="R23" i="51"/>
  <c r="S23" i="51"/>
  <c r="B23" i="51" s="1"/>
  <c r="R24" i="51"/>
  <c r="S24" i="51"/>
  <c r="B24" i="51" s="1"/>
  <c r="R25" i="51"/>
  <c r="S25" i="51"/>
  <c r="B25" i="51" s="1"/>
  <c r="R26" i="51"/>
  <c r="S26" i="51"/>
  <c r="B26" i="51" s="1"/>
  <c r="R27" i="51"/>
  <c r="S27" i="51"/>
  <c r="B27" i="51" s="1"/>
  <c r="R28" i="51"/>
  <c r="S28" i="51"/>
  <c r="B28" i="51" s="1"/>
  <c r="R29" i="51"/>
  <c r="S29" i="51"/>
  <c r="B29" i="51" s="1"/>
  <c r="R30" i="51"/>
  <c r="S30" i="51"/>
  <c r="B30" i="51" s="1"/>
  <c r="R31" i="51"/>
  <c r="S31" i="51"/>
  <c r="B31" i="51" s="1"/>
  <c r="R32" i="51"/>
  <c r="S32" i="51"/>
  <c r="B32" i="51" s="1"/>
  <c r="R33" i="51"/>
  <c r="S33" i="51"/>
  <c r="B33" i="51" s="1"/>
  <c r="R34" i="51"/>
  <c r="S34" i="51"/>
  <c r="B34" i="51" s="1"/>
  <c r="R35" i="51"/>
  <c r="S35" i="51"/>
  <c r="B35" i="51" s="1"/>
  <c r="R36" i="51"/>
  <c r="S36" i="51"/>
  <c r="B36" i="51" s="1"/>
  <c r="R37" i="51"/>
  <c r="S37" i="51"/>
  <c r="B37" i="51" s="1"/>
  <c r="R38" i="51"/>
  <c r="S38" i="51"/>
  <c r="B38" i="51" s="1"/>
  <c r="R39" i="51"/>
  <c r="S39" i="51"/>
  <c r="B39" i="51" s="1"/>
  <c r="R40" i="51"/>
  <c r="S40" i="51"/>
  <c r="B40" i="51" s="1"/>
  <c r="R41" i="51"/>
  <c r="S41" i="51"/>
  <c r="B41" i="51" s="1"/>
  <c r="R42" i="51"/>
  <c r="S42" i="51"/>
  <c r="B42" i="51" s="1"/>
  <c r="R43" i="51"/>
  <c r="S43" i="51"/>
  <c r="B43" i="51" s="1"/>
  <c r="R44" i="51"/>
  <c r="S44" i="51"/>
  <c r="B44" i="51" s="1"/>
  <c r="R45" i="51"/>
  <c r="S45" i="51"/>
  <c r="B45" i="51" s="1"/>
  <c r="R46" i="51"/>
  <c r="S46" i="51"/>
  <c r="B46" i="51" s="1"/>
  <c r="R47" i="51"/>
  <c r="S47" i="51"/>
  <c r="B47" i="51" s="1"/>
  <c r="R48" i="51"/>
  <c r="S48" i="51"/>
  <c r="B48" i="51" s="1"/>
  <c r="R49" i="51"/>
  <c r="S49" i="51"/>
  <c r="B49" i="51" s="1"/>
  <c r="R50" i="51"/>
  <c r="S50" i="51"/>
  <c r="B50" i="51" s="1"/>
  <c r="R51" i="51"/>
  <c r="S51" i="51"/>
  <c r="B51" i="51" s="1"/>
  <c r="R52" i="51"/>
  <c r="S52" i="51"/>
  <c r="B52" i="51" s="1"/>
  <c r="R53" i="51"/>
  <c r="S53" i="51"/>
  <c r="B53" i="51" s="1"/>
  <c r="R54" i="51"/>
  <c r="S54" i="51"/>
  <c r="B54" i="51" s="1"/>
  <c r="R55" i="51"/>
  <c r="S55" i="51"/>
  <c r="B55" i="51" s="1"/>
  <c r="R56" i="51"/>
  <c r="S56" i="51"/>
  <c r="B56" i="51" s="1"/>
  <c r="R57" i="51"/>
  <c r="S57" i="51"/>
  <c r="B57" i="51" s="1"/>
  <c r="R58" i="51"/>
  <c r="S58" i="51"/>
  <c r="B58" i="51" s="1"/>
  <c r="R59" i="51"/>
  <c r="S59" i="51"/>
  <c r="B59" i="51" s="1"/>
  <c r="R60" i="51"/>
  <c r="S60" i="51"/>
  <c r="B60" i="51" s="1"/>
  <c r="R61" i="51"/>
  <c r="S61" i="51"/>
  <c r="B61" i="51" s="1"/>
  <c r="R62" i="51"/>
  <c r="S62" i="51"/>
  <c r="B62" i="51" s="1"/>
  <c r="R63" i="51"/>
  <c r="S63" i="51"/>
  <c r="B63" i="51" s="1"/>
  <c r="R64" i="51"/>
  <c r="S64" i="51"/>
  <c r="B64" i="51" s="1"/>
  <c r="R65" i="51"/>
  <c r="S65" i="51"/>
  <c r="B65" i="51" s="1"/>
  <c r="R66" i="51"/>
  <c r="S66" i="51"/>
  <c r="B66" i="51" s="1"/>
  <c r="R67" i="51"/>
  <c r="S67" i="51"/>
  <c r="B67" i="51" s="1"/>
  <c r="R68" i="51"/>
  <c r="S68" i="51"/>
  <c r="B68" i="51" s="1"/>
  <c r="R69" i="51"/>
  <c r="S69" i="51"/>
  <c r="B69" i="51" s="1"/>
  <c r="R70" i="51"/>
  <c r="S70" i="51"/>
  <c r="B70" i="51" s="1"/>
  <c r="R71" i="51"/>
  <c r="S71" i="51"/>
  <c r="B71" i="51" s="1"/>
  <c r="R72" i="51"/>
  <c r="S72" i="51"/>
  <c r="B72" i="51" s="1"/>
  <c r="R73" i="51"/>
  <c r="S73" i="51"/>
  <c r="B73" i="51" s="1"/>
  <c r="R74" i="51"/>
  <c r="S74" i="51"/>
  <c r="B74" i="51" s="1"/>
  <c r="R75" i="51"/>
  <c r="S75" i="51"/>
  <c r="B75" i="51" s="1"/>
  <c r="R76" i="51"/>
  <c r="S76" i="51"/>
  <c r="B76" i="51" s="1"/>
  <c r="R77" i="51"/>
  <c r="S77" i="51"/>
  <c r="B77" i="51" s="1"/>
  <c r="R78" i="51"/>
  <c r="S78" i="51"/>
  <c r="B78" i="51" s="1"/>
  <c r="R79" i="51"/>
  <c r="S79" i="51"/>
  <c r="B79" i="51" s="1"/>
  <c r="R80" i="51"/>
  <c r="S80" i="51"/>
  <c r="B80" i="51" s="1"/>
  <c r="R81" i="51"/>
  <c r="S81" i="51"/>
  <c r="B81" i="51" s="1"/>
  <c r="R82" i="51"/>
  <c r="S82" i="51"/>
  <c r="B82" i="51" s="1"/>
  <c r="R83" i="51"/>
  <c r="S83" i="51"/>
  <c r="B83" i="51" s="1"/>
  <c r="R84" i="51"/>
  <c r="S84" i="51"/>
  <c r="B84" i="51" s="1"/>
  <c r="R85" i="51"/>
  <c r="S85" i="51"/>
  <c r="B85" i="51" s="1"/>
  <c r="R86" i="51"/>
  <c r="S86" i="51"/>
  <c r="B86" i="51" s="1"/>
  <c r="R87" i="51"/>
  <c r="S87" i="51"/>
  <c r="B87" i="51" s="1"/>
  <c r="R88" i="51"/>
  <c r="S88" i="51"/>
  <c r="B88" i="51" s="1"/>
  <c r="R89" i="51"/>
  <c r="S89" i="51"/>
  <c r="B89" i="51" s="1"/>
  <c r="R90" i="51"/>
  <c r="S90" i="51"/>
  <c r="B90" i="51" s="1"/>
  <c r="R91" i="51"/>
  <c r="S91" i="51"/>
  <c r="B91" i="51" s="1"/>
  <c r="R92" i="51"/>
  <c r="S92" i="51"/>
  <c r="B92" i="51" s="1"/>
  <c r="R93" i="51"/>
  <c r="S93" i="51"/>
  <c r="B93" i="51" s="1"/>
  <c r="R94" i="51"/>
  <c r="S94" i="51"/>
  <c r="B94" i="51" s="1"/>
  <c r="R95" i="51"/>
  <c r="S95" i="51"/>
  <c r="B95" i="51" s="1"/>
  <c r="R96" i="51"/>
  <c r="S96" i="51"/>
  <c r="B96" i="51" s="1"/>
  <c r="R97" i="51"/>
  <c r="S97" i="51"/>
  <c r="B97" i="51" s="1"/>
  <c r="R98" i="51"/>
  <c r="S98" i="51"/>
  <c r="B98" i="51" s="1"/>
  <c r="R99" i="51"/>
  <c r="S99" i="51"/>
  <c r="B99" i="51" s="1"/>
  <c r="R100" i="51"/>
  <c r="S100" i="51"/>
  <c r="B100" i="51" s="1"/>
  <c r="R101" i="51"/>
  <c r="S101" i="51"/>
  <c r="B101" i="51" s="1"/>
  <c r="R102" i="51"/>
  <c r="S102" i="51"/>
  <c r="B102" i="51" s="1"/>
  <c r="R103" i="51"/>
  <c r="S103" i="51"/>
  <c r="B103" i="51" s="1"/>
  <c r="R104" i="51"/>
  <c r="S104" i="51"/>
  <c r="B104" i="51" s="1"/>
  <c r="R105" i="51"/>
  <c r="S105" i="51"/>
  <c r="B105" i="51" s="1"/>
  <c r="R106" i="51"/>
  <c r="S106" i="51"/>
  <c r="B106" i="51" s="1"/>
  <c r="R107" i="51"/>
  <c r="S107" i="51"/>
  <c r="B107" i="51" s="1"/>
  <c r="R108" i="51"/>
  <c r="S108" i="51"/>
  <c r="B108" i="51" s="1"/>
  <c r="R109" i="51"/>
  <c r="S109" i="51"/>
  <c r="B109" i="51" s="1"/>
  <c r="R110" i="51"/>
  <c r="S110" i="51"/>
  <c r="B110" i="51" s="1"/>
  <c r="R111" i="51"/>
  <c r="S111" i="51"/>
  <c r="B111" i="51" s="1"/>
  <c r="R112" i="51"/>
  <c r="S112" i="51"/>
  <c r="B112" i="51" s="1"/>
  <c r="R113" i="51"/>
  <c r="S113" i="51"/>
  <c r="B113" i="51" s="1"/>
  <c r="R114" i="51"/>
  <c r="S114" i="51"/>
  <c r="B114" i="51" s="1"/>
  <c r="R115" i="51"/>
  <c r="S115" i="51"/>
  <c r="B115" i="51" s="1"/>
  <c r="R116" i="51"/>
  <c r="S116" i="51"/>
  <c r="B116" i="51" s="1"/>
  <c r="R117" i="51"/>
  <c r="S117" i="51"/>
  <c r="B117" i="51" s="1"/>
  <c r="R118" i="51"/>
  <c r="S118" i="51"/>
  <c r="B118" i="51" s="1"/>
  <c r="R119" i="51"/>
  <c r="S119" i="51"/>
  <c r="B119" i="51" s="1"/>
  <c r="R120" i="51"/>
  <c r="S120" i="51"/>
  <c r="B120" i="51" s="1"/>
  <c r="R121" i="51"/>
  <c r="S121" i="51"/>
  <c r="B121" i="51" s="1"/>
  <c r="R122" i="51"/>
  <c r="S122" i="51"/>
  <c r="B122" i="51" s="1"/>
  <c r="R123" i="51"/>
  <c r="S123" i="51"/>
  <c r="B123" i="51" s="1"/>
  <c r="R124" i="51"/>
  <c r="S124" i="51"/>
  <c r="B124" i="51" s="1"/>
  <c r="R125" i="51"/>
  <c r="S125" i="51"/>
  <c r="B125" i="51" s="1"/>
  <c r="R126" i="51"/>
  <c r="S126" i="51"/>
  <c r="B126" i="51" s="1"/>
  <c r="R127" i="51"/>
  <c r="S127" i="51"/>
  <c r="B127" i="51" s="1"/>
  <c r="R128" i="51"/>
  <c r="S128" i="51"/>
  <c r="B128" i="51" s="1"/>
  <c r="R129" i="51"/>
  <c r="S129" i="51"/>
  <c r="B129" i="51" s="1"/>
  <c r="R130" i="51"/>
  <c r="S130" i="51"/>
  <c r="B130" i="51" s="1"/>
  <c r="R131" i="51"/>
  <c r="S131" i="51"/>
  <c r="B131" i="51" s="1"/>
  <c r="R132" i="51"/>
  <c r="S132" i="51"/>
  <c r="B132" i="51" s="1"/>
  <c r="R133" i="51"/>
  <c r="S133" i="51"/>
  <c r="B133" i="51" s="1"/>
  <c r="R134" i="51"/>
  <c r="S134" i="51"/>
  <c r="B134" i="51" s="1"/>
  <c r="R135" i="51"/>
  <c r="S135" i="51"/>
  <c r="B135" i="51" s="1"/>
  <c r="R136" i="51"/>
  <c r="S136" i="51"/>
  <c r="B136" i="51" s="1"/>
  <c r="R137" i="51"/>
  <c r="S137" i="51"/>
  <c r="B137" i="51" s="1"/>
  <c r="R138" i="51"/>
  <c r="S138" i="51"/>
  <c r="B138" i="51" s="1"/>
  <c r="R139" i="51"/>
  <c r="S139" i="51"/>
  <c r="B139" i="51" s="1"/>
  <c r="R140" i="51"/>
  <c r="S140" i="51"/>
  <c r="B140" i="51" s="1"/>
  <c r="R141" i="51"/>
  <c r="S141" i="51"/>
  <c r="B141" i="51" s="1"/>
  <c r="R142" i="51"/>
  <c r="S142" i="51"/>
  <c r="B142" i="51" s="1"/>
  <c r="R143" i="51"/>
  <c r="S143" i="51"/>
  <c r="B143" i="51" s="1"/>
  <c r="R144" i="51"/>
  <c r="S144" i="51"/>
  <c r="B144" i="51" s="1"/>
  <c r="R145" i="51"/>
  <c r="S145" i="51"/>
  <c r="B145" i="51" s="1"/>
  <c r="R146" i="51"/>
  <c r="S146" i="51"/>
  <c r="B146" i="51" s="1"/>
  <c r="R147" i="51"/>
  <c r="S147" i="51"/>
  <c r="B147" i="51" s="1"/>
  <c r="R148" i="51"/>
  <c r="S148" i="51"/>
  <c r="B148" i="51" s="1"/>
  <c r="R149" i="51"/>
  <c r="S149" i="51"/>
  <c r="B149" i="51" s="1"/>
  <c r="R150" i="51"/>
  <c r="S150" i="51"/>
  <c r="B150" i="51" s="1"/>
  <c r="R151" i="51"/>
  <c r="S151" i="51"/>
  <c r="B151" i="51" s="1"/>
  <c r="R152" i="51"/>
  <c r="S152" i="51"/>
  <c r="B152" i="51" s="1"/>
  <c r="R153" i="51"/>
  <c r="S153" i="51"/>
  <c r="B153" i="51" s="1"/>
  <c r="R154" i="51"/>
  <c r="S154" i="51"/>
  <c r="B154" i="51" s="1"/>
  <c r="R155" i="51"/>
  <c r="S155" i="51"/>
  <c r="B155" i="51" s="1"/>
  <c r="R156" i="51"/>
  <c r="S156" i="51"/>
  <c r="B156" i="51" s="1"/>
  <c r="R157" i="51"/>
  <c r="S157" i="51"/>
  <c r="B157" i="51" s="1"/>
  <c r="R10" i="51"/>
  <c r="S10" i="51"/>
  <c r="R11" i="51"/>
  <c r="S11" i="51"/>
  <c r="B11" i="51" s="1"/>
  <c r="R12" i="51"/>
  <c r="S12" i="51"/>
  <c r="B10" i="51"/>
  <c r="B12" i="51"/>
  <c r="S13" i="51"/>
  <c r="R13" i="51"/>
  <c r="Q72" i="62" l="1"/>
  <c r="P72" i="62"/>
  <c r="L72" i="62"/>
  <c r="D72" i="62"/>
  <c r="C72" i="62"/>
  <c r="D36" i="35" l="1"/>
  <c r="E36" i="35"/>
  <c r="R36" i="35"/>
  <c r="Q36" i="35"/>
  <c r="M36" i="35"/>
  <c r="S20" i="35" l="1"/>
  <c r="S36" i="35" s="1"/>
  <c r="E39" i="21"/>
  <c r="D39" i="21"/>
  <c r="M39" i="21"/>
  <c r="Q39" i="21"/>
  <c r="R39" i="21"/>
  <c r="S39" i="21"/>
  <c r="T59" i="6"/>
  <c r="S59" i="6"/>
  <c r="R59" i="6"/>
  <c r="M59" i="6"/>
  <c r="E59" i="6"/>
  <c r="D59" i="6"/>
  <c r="S31" i="7"/>
  <c r="R31" i="7"/>
  <c r="Q31" i="7"/>
  <c r="M31" i="7"/>
  <c r="E31" i="7"/>
  <c r="D31" i="7"/>
  <c r="R157" i="56"/>
  <c r="R152" i="56"/>
  <c r="M152" i="56"/>
  <c r="Q152" i="56"/>
  <c r="E152" i="56"/>
  <c r="D152" i="56"/>
  <c r="Q63" i="56"/>
  <c r="M63" i="56"/>
  <c r="R102" i="56"/>
  <c r="M102" i="56"/>
  <c r="E102" i="56"/>
  <c r="D102" i="56"/>
  <c r="R129" i="56"/>
  <c r="M129" i="56"/>
  <c r="E129" i="56"/>
  <c r="D129" i="56"/>
  <c r="E63" i="56" l="1"/>
  <c r="S47" i="18" l="1"/>
  <c r="R47" i="18"/>
  <c r="M47" i="18"/>
  <c r="E47" i="18"/>
  <c r="D47" i="18"/>
  <c r="BC40" i="14" l="1"/>
  <c r="BC41" i="14"/>
  <c r="BC42" i="14"/>
  <c r="BC43" i="14"/>
  <c r="BC44" i="14"/>
  <c r="BC45" i="14"/>
  <c r="BC46" i="14"/>
  <c r="BC47" i="14"/>
  <c r="BC48" i="14"/>
  <c r="BC49" i="14"/>
  <c r="BC50" i="14"/>
  <c r="BC51" i="14"/>
  <c r="BC52" i="14"/>
  <c r="BC53" i="14"/>
  <c r="BC54" i="14"/>
  <c r="BC55" i="14"/>
  <c r="BC56" i="14"/>
  <c r="BC57" i="14"/>
  <c r="BC58" i="14"/>
  <c r="BC59" i="14"/>
  <c r="BC60" i="14"/>
  <c r="BC61" i="14"/>
  <c r="BC62" i="14"/>
  <c r="BC63" i="14"/>
  <c r="BC64" i="14"/>
  <c r="BC65" i="14"/>
  <c r="BC66" i="14"/>
  <c r="BC67" i="14"/>
  <c r="BC68" i="14"/>
  <c r="BC69" i="14"/>
  <c r="BC70" i="14"/>
  <c r="BC71" i="14"/>
  <c r="BC72" i="14"/>
  <c r="BC73" i="14"/>
  <c r="BC74" i="14"/>
  <c r="BC75" i="14"/>
  <c r="BC76" i="14"/>
  <c r="BC77" i="14"/>
  <c r="BC78" i="14"/>
  <c r="BC79" i="14"/>
  <c r="BC80" i="14"/>
  <c r="BC81" i="14"/>
  <c r="BC82" i="14"/>
  <c r="BC83" i="14"/>
  <c r="BC84" i="14"/>
  <c r="BC85" i="14"/>
  <c r="BC86" i="14"/>
  <c r="BC87" i="14"/>
  <c r="BC88" i="14"/>
  <c r="BC89" i="14"/>
  <c r="BC90" i="14"/>
  <c r="BC91" i="14"/>
  <c r="BC92" i="14"/>
  <c r="BC93" i="14"/>
  <c r="BC94" i="14"/>
  <c r="BC95" i="14"/>
  <c r="BC39" i="14"/>
  <c r="BB39" i="14"/>
  <c r="BB40" i="14"/>
  <c r="BB41" i="14"/>
  <c r="BB42" i="14"/>
  <c r="BB43" i="14"/>
  <c r="BB44" i="14"/>
  <c r="BB45" i="14"/>
  <c r="BB46" i="14"/>
  <c r="BB47" i="14"/>
  <c r="BB48" i="14"/>
  <c r="BB49" i="14"/>
  <c r="BB50" i="14"/>
  <c r="BB51" i="14"/>
  <c r="BB52" i="14"/>
  <c r="BB53" i="14"/>
  <c r="BB54" i="14"/>
  <c r="BB55" i="14"/>
  <c r="BB56" i="14"/>
  <c r="BB57" i="14"/>
  <c r="BB58" i="14"/>
  <c r="BB59" i="14"/>
  <c r="BB60" i="14"/>
  <c r="BB61" i="14"/>
  <c r="BB62" i="14"/>
  <c r="BB63" i="14"/>
  <c r="BB64" i="14"/>
  <c r="BB65" i="14"/>
  <c r="BB66" i="14"/>
  <c r="BB67" i="14"/>
  <c r="BB68" i="14"/>
  <c r="BB69" i="14"/>
  <c r="BB70" i="14"/>
  <c r="BB71" i="14"/>
  <c r="BB72" i="14"/>
  <c r="BB73" i="14"/>
  <c r="BB74" i="14"/>
  <c r="BB75" i="14"/>
  <c r="BB76" i="14"/>
  <c r="BB77" i="14"/>
  <c r="BB78" i="14"/>
  <c r="BB79" i="14"/>
  <c r="BB80" i="14"/>
  <c r="BB81" i="14"/>
  <c r="BB82" i="14"/>
  <c r="BB83" i="14"/>
  <c r="BB84" i="14"/>
  <c r="BB85" i="14"/>
  <c r="BB86" i="14"/>
  <c r="BB87" i="14"/>
  <c r="BB88" i="14"/>
  <c r="BB89" i="14"/>
  <c r="BB90" i="14"/>
  <c r="BB91" i="14"/>
  <c r="BB92" i="14"/>
  <c r="BB93" i="14"/>
  <c r="BB94" i="14"/>
  <c r="BB95" i="14"/>
  <c r="BC38" i="14"/>
  <c r="BB38" i="14"/>
  <c r="BD76" i="14" l="1"/>
  <c r="BD60" i="14"/>
  <c r="BD64" i="14"/>
  <c r="BD93" i="14"/>
  <c r="BD81" i="14"/>
  <c r="BD77" i="14"/>
  <c r="BD65" i="14"/>
  <c r="BD83" i="14"/>
  <c r="BD75" i="14"/>
  <c r="BD67" i="14"/>
  <c r="BD59" i="14"/>
  <c r="BD55" i="14"/>
  <c r="BD51" i="14"/>
  <c r="BD78" i="14"/>
  <c r="BD47" i="14"/>
  <c r="BD82" i="14"/>
  <c r="BD66" i="14"/>
  <c r="BD58" i="14"/>
  <c r="BD48" i="14"/>
  <c r="BD95" i="14"/>
  <c r="BD42" i="14"/>
  <c r="BD91" i="14"/>
  <c r="BD53" i="14"/>
  <c r="BD94" i="14"/>
  <c r="BD40" i="14"/>
  <c r="BD39" i="14"/>
  <c r="BD63" i="14"/>
  <c r="BD38" i="14"/>
  <c r="BD43" i="14"/>
  <c r="BD54" i="14"/>
  <c r="BD61" i="14"/>
  <c r="BD41" i="14"/>
  <c r="BD62" i="14"/>
  <c r="BD52" i="14"/>
  <c r="BD46" i="14"/>
  <c r="R63" i="56" l="1"/>
  <c r="T47" i="18" l="1"/>
  <c r="D63" i="56" l="1"/>
  <c r="BC121" i="14" l="1"/>
  <c r="BC144" i="14"/>
  <c r="BC111" i="14"/>
  <c r="BC125" i="14"/>
  <c r="BC100" i="14"/>
  <c r="BC103" i="14"/>
  <c r="BC98" i="14"/>
  <c r="BC147" i="14"/>
  <c r="BC115" i="14"/>
  <c r="BC131" i="14"/>
  <c r="BC123" i="14"/>
  <c r="BC136" i="14"/>
  <c r="BC108" i="14"/>
  <c r="BC120" i="14"/>
  <c r="BC129" i="14"/>
  <c r="BC137" i="14"/>
  <c r="BC112" i="14"/>
  <c r="BC104" i="14"/>
  <c r="BC102" i="14"/>
  <c r="BC116" i="14"/>
  <c r="BC133" i="14"/>
  <c r="BC128" i="14"/>
  <c r="BC145" i="14"/>
  <c r="BC146" i="14"/>
  <c r="BC97" i="14"/>
  <c r="BC134" i="14"/>
  <c r="BC122" i="14"/>
  <c r="BC109" i="14"/>
  <c r="BC124" i="14"/>
  <c r="BC140" i="14"/>
  <c r="BC113" i="14"/>
  <c r="BC106" i="14"/>
  <c r="BC119" i="14"/>
  <c r="BC105" i="14"/>
  <c r="BC126" i="14"/>
  <c r="BC107" i="14"/>
  <c r="BC117" i="14"/>
  <c r="BC143" i="14"/>
  <c r="BC99" i="14"/>
  <c r="BC101" i="14"/>
  <c r="BC148" i="14"/>
  <c r="BC127" i="14"/>
  <c r="BC139" i="14"/>
  <c r="BC114" i="14"/>
  <c r="BC142" i="14"/>
  <c r="BC110" i="14"/>
  <c r="BC138" i="14"/>
  <c r="BC132" i="14"/>
  <c r="BC130" i="14"/>
  <c r="BC118" i="14"/>
  <c r="BC135" i="14"/>
  <c r="BC141" i="14"/>
  <c r="BC150" i="14"/>
  <c r="BC151" i="14"/>
  <c r="BC152" i="14"/>
  <c r="BC153" i="14"/>
  <c r="BC154" i="14"/>
  <c r="BC155" i="14"/>
  <c r="BC156" i="14"/>
  <c r="BC157" i="14"/>
  <c r="BC158" i="14"/>
  <c r="BC159" i="14"/>
  <c r="BC160" i="14"/>
  <c r="BC161" i="14"/>
  <c r="BC162" i="14"/>
  <c r="BC163" i="14"/>
  <c r="BC164" i="14"/>
  <c r="BC165" i="14"/>
  <c r="BC166" i="14"/>
  <c r="BC167" i="14"/>
  <c r="BC168" i="14"/>
  <c r="BC169" i="14"/>
  <c r="BC170" i="14"/>
  <c r="BC171" i="14"/>
  <c r="BC172" i="14"/>
  <c r="BC173" i="14"/>
  <c r="BC174" i="14"/>
  <c r="BC175" i="14"/>
  <c r="BC176" i="14"/>
  <c r="BC177" i="14"/>
  <c r="BC178" i="14"/>
  <c r="BC179" i="14"/>
  <c r="BC180" i="14"/>
  <c r="BC181" i="14"/>
  <c r="BC182" i="14"/>
  <c r="BC183" i="14"/>
  <c r="BC184" i="14"/>
  <c r="BC185" i="14"/>
  <c r="BC186" i="14"/>
  <c r="BC187" i="14"/>
  <c r="BB121" i="14"/>
  <c r="BD121" i="14" s="1"/>
  <c r="BB144" i="14"/>
  <c r="BB111" i="14"/>
  <c r="BB125" i="14"/>
  <c r="BB100" i="14"/>
  <c r="BD100" i="14" s="1"/>
  <c r="BB103" i="14"/>
  <c r="BB98" i="14"/>
  <c r="BD98" i="14" s="1"/>
  <c r="BB147" i="14"/>
  <c r="BD147" i="14" s="1"/>
  <c r="BB115" i="14"/>
  <c r="BD115" i="14" s="1"/>
  <c r="BB131" i="14"/>
  <c r="BB123" i="14"/>
  <c r="BB136" i="14"/>
  <c r="BD136" i="14" s="1"/>
  <c r="BB108" i="14"/>
  <c r="BD108" i="14" s="1"/>
  <c r="BB120" i="14"/>
  <c r="BD120" i="14" s="1"/>
  <c r="BB129" i="14"/>
  <c r="BB137" i="14"/>
  <c r="BB112" i="14"/>
  <c r="BB104" i="14"/>
  <c r="BB102" i="14"/>
  <c r="BD102" i="14" s="1"/>
  <c r="BB116" i="14"/>
  <c r="BD116" i="14" s="1"/>
  <c r="BB133" i="14"/>
  <c r="BB128" i="14"/>
  <c r="BD128" i="14" s="1"/>
  <c r="BB145" i="14"/>
  <c r="BD145" i="14" s="1"/>
  <c r="BB146" i="14"/>
  <c r="BB97" i="14"/>
  <c r="BD97" i="14" s="1"/>
  <c r="BB134" i="14"/>
  <c r="BD134" i="14" s="1"/>
  <c r="BB122" i="14"/>
  <c r="BD122" i="14" s="1"/>
  <c r="BB109" i="14"/>
  <c r="BB124" i="14"/>
  <c r="BB140" i="14"/>
  <c r="BB113" i="14"/>
  <c r="BD113" i="14" s="1"/>
  <c r="BB106" i="14"/>
  <c r="BD106" i="14" s="1"/>
  <c r="BB119" i="14"/>
  <c r="BD119" i="14" s="1"/>
  <c r="BB105" i="14"/>
  <c r="BD105" i="14" s="1"/>
  <c r="BB126" i="14"/>
  <c r="BD126" i="14" s="1"/>
  <c r="BB107" i="14"/>
  <c r="BD107" i="14" s="1"/>
  <c r="BB117" i="14"/>
  <c r="BD117" i="14" s="1"/>
  <c r="BB143" i="14"/>
  <c r="BD143" i="14" s="1"/>
  <c r="BB99" i="14"/>
  <c r="BD99" i="14" s="1"/>
  <c r="BB101" i="14"/>
  <c r="BD101" i="14" s="1"/>
  <c r="BB148" i="14"/>
  <c r="BD148" i="14" s="1"/>
  <c r="BB127" i="14"/>
  <c r="BD127" i="14" s="1"/>
  <c r="BB139" i="14"/>
  <c r="BD139" i="14" s="1"/>
  <c r="BB114" i="14"/>
  <c r="BD114" i="14" s="1"/>
  <c r="BB142" i="14"/>
  <c r="BD142" i="14" s="1"/>
  <c r="BB110" i="14"/>
  <c r="BB138" i="14"/>
  <c r="BB132" i="14"/>
  <c r="BD132" i="14" s="1"/>
  <c r="BB130" i="14"/>
  <c r="BD130" i="14" s="1"/>
  <c r="BB118" i="14"/>
  <c r="BB135" i="14"/>
  <c r="BB141" i="14"/>
  <c r="V52" i="18"/>
  <c r="BD124" i="14" l="1"/>
  <c r="BD133" i="14"/>
  <c r="BD112" i="14"/>
  <c r="BD118" i="14"/>
  <c r="BD110" i="14"/>
  <c r="BD140" i="14"/>
  <c r="BD104" i="14"/>
  <c r="BD131" i="14"/>
  <c r="BD103" i="14"/>
  <c r="BD144" i="14"/>
  <c r="BD146" i="14"/>
  <c r="BD125" i="14"/>
  <c r="BD141" i="14"/>
  <c r="BD109" i="14"/>
  <c r="BD137" i="14"/>
  <c r="BD135" i="14"/>
  <c r="BD138" i="14"/>
  <c r="BD129" i="14"/>
  <c r="BD123" i="14"/>
  <c r="BD111" i="14"/>
  <c r="Q79" i="62" l="1"/>
  <c r="BB178" i="14" l="1"/>
  <c r="BB159" i="14"/>
  <c r="BB177" i="14"/>
  <c r="BB158" i="14"/>
  <c r="BB186" i="14"/>
  <c r="BB154" i="14"/>
  <c r="BB160" i="14"/>
  <c r="BD160" i="14" s="1"/>
  <c r="BB157" i="14"/>
  <c r="BB151" i="14"/>
  <c r="BB181" i="14"/>
  <c r="BB183" i="14"/>
  <c r="BD183" i="14" s="1"/>
  <c r="BB167" i="14"/>
  <c r="BB180" i="14"/>
  <c r="BB179" i="14"/>
  <c r="BD179" i="14" s="1"/>
  <c r="BB163" i="14"/>
  <c r="BD163" i="14" s="1"/>
  <c r="BB170" i="14"/>
  <c r="BD170" i="14" s="1"/>
  <c r="BB162" i="14"/>
  <c r="BD162" i="14" s="1"/>
  <c r="BB169" i="14"/>
  <c r="BD169" i="14" s="1"/>
  <c r="BB176" i="14"/>
  <c r="BB155" i="14"/>
  <c r="BD155" i="14" s="1"/>
  <c r="BB166" i="14"/>
  <c r="BD166" i="14" s="1"/>
  <c r="BB156" i="14"/>
  <c r="BB150" i="14"/>
  <c r="BD150" i="14" s="1"/>
  <c r="BB164" i="14"/>
  <c r="BB168" i="14"/>
  <c r="BB153" i="14"/>
  <c r="BD153" i="14" s="1"/>
  <c r="BB184" i="14"/>
  <c r="BD184" i="14" s="1"/>
  <c r="BB187" i="14"/>
  <c r="BD187" i="14" s="1"/>
  <c r="BB185" i="14"/>
  <c r="BD185" i="14" s="1"/>
  <c r="BB175" i="14"/>
  <c r="BD175" i="14" s="1"/>
  <c r="BB161" i="14"/>
  <c r="BD161" i="14" s="1"/>
  <c r="BB182" i="14"/>
  <c r="BD182" i="14" s="1"/>
  <c r="BB152" i="14"/>
  <c r="BD152" i="14" s="1"/>
  <c r="BB173" i="14"/>
  <c r="BB165" i="14"/>
  <c r="BB171" i="14"/>
  <c r="BB174" i="14"/>
  <c r="BB172" i="14"/>
  <c r="BD180" i="14" l="1"/>
  <c r="BD174" i="14"/>
  <c r="BD168" i="14"/>
  <c r="BD165" i="14"/>
  <c r="BD176" i="14"/>
  <c r="BD151" i="14"/>
  <c r="BD171" i="14"/>
  <c r="BD173" i="14"/>
  <c r="BD164" i="14"/>
  <c r="BD156" i="14"/>
  <c r="BD167" i="14"/>
  <c r="BD181" i="14"/>
  <c r="BD157" i="14"/>
  <c r="BD178" i="14" l="1"/>
  <c r="BD159" i="14"/>
  <c r="BD186" i="14"/>
  <c r="BD177" i="14"/>
  <c r="BD158" i="14"/>
  <c r="BD172" i="14"/>
  <c r="BD154" i="14"/>
  <c r="T43" i="21" l="1"/>
  <c r="B13" i="51" l="1"/>
  <c r="BB478" i="14"/>
  <c r="BC478" i="14"/>
  <c r="BC473" i="14"/>
  <c r="BB473" i="14"/>
  <c r="BB476" i="14"/>
  <c r="BC476" i="14"/>
  <c r="BB468" i="14"/>
  <c r="BD468" i="14" s="1"/>
  <c r="BC468" i="14"/>
  <c r="BB474" i="14"/>
  <c r="BD474" i="14" s="1"/>
  <c r="BC474" i="14"/>
  <c r="BB469" i="14"/>
  <c r="BD469" i="14" s="1"/>
  <c r="BC469" i="14"/>
  <c r="BB477" i="14"/>
  <c r="BC477" i="14"/>
  <c r="BB471" i="14"/>
  <c r="BD471" i="14" s="1"/>
  <c r="BC471" i="14"/>
  <c r="BB475" i="14"/>
  <c r="BD475" i="14" s="1"/>
  <c r="BC475" i="14"/>
  <c r="BB472" i="14"/>
  <c r="BD472" i="14" s="1"/>
  <c r="BC472" i="14"/>
  <c r="BB467" i="14"/>
  <c r="BD467" i="14" s="1"/>
  <c r="BC467" i="14"/>
  <c r="BB470" i="14"/>
  <c r="BD470" i="14" s="1"/>
  <c r="BC470" i="14"/>
  <c r="BB215" i="14"/>
  <c r="BC215" i="14"/>
  <c r="BB213" i="14"/>
  <c r="BC213" i="14"/>
  <c r="BC221" i="14"/>
  <c r="BB221" i="14"/>
  <c r="BB225" i="14"/>
  <c r="BC225" i="14"/>
  <c r="BB205" i="14"/>
  <c r="BC205" i="14"/>
  <c r="BB191" i="14"/>
  <c r="BC191" i="14"/>
  <c r="BB218" i="14"/>
  <c r="BC218" i="14"/>
  <c r="BB192" i="14"/>
  <c r="BC192" i="14"/>
  <c r="BB201" i="14"/>
  <c r="BD201" i="14" s="1"/>
  <c r="BC201" i="14"/>
  <c r="BB219" i="14"/>
  <c r="BD219" i="14" s="1"/>
  <c r="BC219" i="14"/>
  <c r="BB209" i="14"/>
  <c r="BD209" i="14" s="1"/>
  <c r="BC209" i="14"/>
  <c r="BB189" i="14"/>
  <c r="BD189" i="14" s="1"/>
  <c r="BC189" i="14"/>
  <c r="BB217" i="14"/>
  <c r="BD217" i="14" s="1"/>
  <c r="BC217" i="14"/>
  <c r="BB193" i="14"/>
  <c r="BD193" i="14" s="1"/>
  <c r="BC193" i="14"/>
  <c r="BB204" i="14"/>
  <c r="BD204" i="14" s="1"/>
  <c r="BC204" i="14"/>
  <c r="BB206" i="14"/>
  <c r="BD206" i="14" s="1"/>
  <c r="BC206" i="14"/>
  <c r="BB202" i="14"/>
  <c r="BD202" i="14" s="1"/>
  <c r="BC202" i="14"/>
  <c r="BB195" i="14"/>
  <c r="BD195" i="14" s="1"/>
  <c r="BC195" i="14"/>
  <c r="BB199" i="14"/>
  <c r="BD199" i="14" s="1"/>
  <c r="BC199" i="14"/>
  <c r="BB197" i="14"/>
  <c r="BD197" i="14" s="1"/>
  <c r="BC197" i="14"/>
  <c r="BB235" i="14"/>
  <c r="BD235" i="14" s="1"/>
  <c r="BC235" i="14"/>
  <c r="BB200" i="14"/>
  <c r="BD200" i="14" s="1"/>
  <c r="BC200" i="14"/>
  <c r="BB223" i="14"/>
  <c r="BD223" i="14" s="1"/>
  <c r="BC223" i="14"/>
  <c r="BB190" i="14"/>
  <c r="BD190" i="14" s="1"/>
  <c r="BC190" i="14"/>
  <c r="BB198" i="14"/>
  <c r="BD198" i="14" s="1"/>
  <c r="BC198" i="14"/>
  <c r="BB207" i="14"/>
  <c r="BD207" i="14" s="1"/>
  <c r="BC207" i="14"/>
  <c r="BB214" i="14"/>
  <c r="BD214" i="14" s="1"/>
  <c r="BC214" i="14"/>
  <c r="BB232" i="14"/>
  <c r="BD232" i="14" s="1"/>
  <c r="BC232" i="14"/>
  <c r="BB231" i="14"/>
  <c r="BD231" i="14" s="1"/>
  <c r="BC231" i="14"/>
  <c r="BB203" i="14"/>
  <c r="BC203" i="14"/>
  <c r="BB229" i="14"/>
  <c r="BD229" i="14" s="1"/>
  <c r="BC229" i="14"/>
  <c r="BB224" i="14"/>
  <c r="BC224" i="14"/>
  <c r="BB212" i="14"/>
  <c r="BD212" i="14" s="1"/>
  <c r="BC212" i="14"/>
  <c r="BB227" i="14"/>
  <c r="BC227" i="14"/>
  <c r="BB211" i="14"/>
  <c r="BC211" i="14"/>
  <c r="BB216" i="14"/>
  <c r="BD216" i="14" s="1"/>
  <c r="BC216" i="14"/>
  <c r="BB196" i="14"/>
  <c r="BC196" i="14"/>
  <c r="BB220" i="14"/>
  <c r="BD220" i="14" s="1"/>
  <c r="BC220" i="14"/>
  <c r="BB234" i="14"/>
  <c r="BC234" i="14"/>
  <c r="BB230" i="14"/>
  <c r="BC230" i="14"/>
  <c r="BB228" i="14"/>
  <c r="BC228" i="14"/>
  <c r="BB210" i="14"/>
  <c r="BC210" i="14"/>
  <c r="BB208" i="14"/>
  <c r="BC208" i="14"/>
  <c r="BB222" i="14"/>
  <c r="BC222" i="14"/>
  <c r="BB194" i="14"/>
  <c r="BC194" i="14"/>
  <c r="BB226" i="14"/>
  <c r="BC226" i="14"/>
  <c r="BC233" i="14"/>
  <c r="BB233" i="14"/>
  <c r="BB261" i="14"/>
  <c r="BC261" i="14"/>
  <c r="BB260" i="14"/>
  <c r="BD260" i="14" s="1"/>
  <c r="BC260" i="14"/>
  <c r="BB482" i="14"/>
  <c r="BC482" i="14"/>
  <c r="BB483" i="14"/>
  <c r="BD483" i="14" s="1"/>
  <c r="BB486" i="14"/>
  <c r="BD486" i="14" s="1"/>
  <c r="BB480" i="14"/>
  <c r="BD480" i="14" s="1"/>
  <c r="BB489" i="14"/>
  <c r="BC489" i="14"/>
  <c r="BB484" i="14"/>
  <c r="BD484" i="14" s="1"/>
  <c r="BB487" i="14"/>
  <c r="BD487" i="14" s="1"/>
  <c r="BB490" i="14"/>
  <c r="BC490" i="14"/>
  <c r="BB481" i="14"/>
  <c r="BC481" i="14"/>
  <c r="BB488" i="14"/>
  <c r="BC488" i="14"/>
  <c r="BC483" i="14"/>
  <c r="BC486" i="14"/>
  <c r="BC480" i="14"/>
  <c r="BC484" i="14"/>
  <c r="BC487" i="14"/>
  <c r="BC485" i="14"/>
  <c r="BB485" i="14"/>
  <c r="BB267" i="14"/>
  <c r="BD267" i="14" s="1"/>
  <c r="BB258" i="14"/>
  <c r="BD258" i="14" s="1"/>
  <c r="BB252" i="14"/>
  <c r="BD252" i="14" s="1"/>
  <c r="BB253" i="14"/>
  <c r="BC253" i="14"/>
  <c r="BB240" i="14"/>
  <c r="BC240" i="14"/>
  <c r="BB254" i="14"/>
  <c r="BC254" i="14"/>
  <c r="BB264" i="14"/>
  <c r="BC264" i="14"/>
  <c r="BB263" i="14"/>
  <c r="BC263" i="14"/>
  <c r="BB241" i="14"/>
  <c r="BD241" i="14" s="1"/>
  <c r="BB262" i="14"/>
  <c r="BD262" i="14" s="1"/>
  <c r="BB257" i="14"/>
  <c r="BD257" i="14" s="1"/>
  <c r="BB244" i="14"/>
  <c r="BC244" i="14"/>
  <c r="BB259" i="14"/>
  <c r="BC259" i="14"/>
  <c r="BB247" i="14"/>
  <c r="BC247" i="14"/>
  <c r="BB250" i="14"/>
  <c r="BD250" i="14" s="1"/>
  <c r="BB266" i="14"/>
  <c r="BC266" i="14"/>
  <c r="BB249" i="14"/>
  <c r="BD249" i="14" s="1"/>
  <c r="BB265" i="14"/>
  <c r="BC265" i="14"/>
  <c r="BB246" i="14"/>
  <c r="BD246" i="14" s="1"/>
  <c r="BB237" i="14"/>
  <c r="BD237" i="14" s="1"/>
  <c r="BB248" i="14"/>
  <c r="BD248" i="14" s="1"/>
  <c r="BB243" i="14"/>
  <c r="BD243" i="14" s="1"/>
  <c r="BB251" i="14"/>
  <c r="BC251" i="14"/>
  <c r="BB239" i="14"/>
  <c r="BC239" i="14"/>
  <c r="BB238" i="14"/>
  <c r="BC238" i="14"/>
  <c r="BB242" i="14"/>
  <c r="BC242" i="14"/>
  <c r="BB245" i="14"/>
  <c r="BC245" i="14"/>
  <c r="BB256" i="14"/>
  <c r="BC256" i="14"/>
  <c r="BB269" i="14"/>
  <c r="BC269" i="14"/>
  <c r="BC241" i="14"/>
  <c r="BC262" i="14"/>
  <c r="BC257" i="14"/>
  <c r="BC250" i="14"/>
  <c r="BC249" i="14"/>
  <c r="BC246" i="14"/>
  <c r="BC237" i="14"/>
  <c r="BC248" i="14"/>
  <c r="BC243" i="14"/>
  <c r="BC267" i="14"/>
  <c r="BC258" i="14"/>
  <c r="BC252" i="14"/>
  <c r="BC255" i="14"/>
  <c r="BB255" i="14"/>
  <c r="T40" i="35"/>
  <c r="BB506" i="14"/>
  <c r="BC506" i="14"/>
  <c r="BB503" i="14"/>
  <c r="BC503" i="14"/>
  <c r="BB498" i="14"/>
  <c r="BD498" i="14" s="1"/>
  <c r="BC498" i="14"/>
  <c r="BB494" i="14"/>
  <c r="BD494" i="14" s="1"/>
  <c r="BC494" i="14"/>
  <c r="BB501" i="14"/>
  <c r="BC501" i="14"/>
  <c r="BB504" i="14"/>
  <c r="BC504" i="14"/>
  <c r="BB512" i="14"/>
  <c r="BC512" i="14"/>
  <c r="BB497" i="14"/>
  <c r="BD497" i="14" s="1"/>
  <c r="BC497" i="14"/>
  <c r="BB496" i="14"/>
  <c r="BC496" i="14"/>
  <c r="BB502" i="14"/>
  <c r="BD502" i="14" s="1"/>
  <c r="BC502" i="14"/>
  <c r="BB514" i="14"/>
  <c r="BD514" i="14" s="1"/>
  <c r="BC514" i="14"/>
  <c r="BB511" i="14"/>
  <c r="BD511" i="14" s="1"/>
  <c r="BC511" i="14"/>
  <c r="BB513" i="14"/>
  <c r="BD513" i="14" s="1"/>
  <c r="BC513" i="14"/>
  <c r="BB509" i="14"/>
  <c r="BD509" i="14" s="1"/>
  <c r="BC509" i="14"/>
  <c r="BB507" i="14"/>
  <c r="BC507" i="14"/>
  <c r="BB500" i="14"/>
  <c r="BC500" i="14"/>
  <c r="BB493" i="14"/>
  <c r="BC493" i="14"/>
  <c r="BB499" i="14"/>
  <c r="BC499" i="14"/>
  <c r="BB492" i="14"/>
  <c r="BC492" i="14"/>
  <c r="BB495" i="14"/>
  <c r="BD495" i="14" s="1"/>
  <c r="BB510" i="14"/>
  <c r="BD510" i="14" s="1"/>
  <c r="BC510" i="14"/>
  <c r="BB505" i="14"/>
  <c r="BD505" i="14" s="1"/>
  <c r="BC505" i="14"/>
  <c r="BC495" i="14"/>
  <c r="BC508" i="14"/>
  <c r="BB508" i="14"/>
  <c r="BB288" i="14"/>
  <c r="BD288" i="14" s="1"/>
  <c r="BC288" i="14"/>
  <c r="BB289" i="14"/>
  <c r="BD289" i="14" s="1"/>
  <c r="BC289" i="14"/>
  <c r="BB290" i="14"/>
  <c r="BD290" i="14" s="1"/>
  <c r="BC290" i="14"/>
  <c r="BB291" i="14"/>
  <c r="BC291" i="14"/>
  <c r="BB292" i="14"/>
  <c r="BD292" i="14" s="1"/>
  <c r="BC292" i="14"/>
  <c r="BB293" i="14"/>
  <c r="BD293" i="14" s="1"/>
  <c r="BC293" i="14"/>
  <c r="BB295" i="14"/>
  <c r="BC295" i="14"/>
  <c r="BB296" i="14"/>
  <c r="BD296" i="14" s="1"/>
  <c r="BC296" i="14"/>
  <c r="BB297" i="14"/>
  <c r="BD297" i="14" s="1"/>
  <c r="BC297" i="14"/>
  <c r="BB298" i="14"/>
  <c r="BD298" i="14" s="1"/>
  <c r="BC298" i="14"/>
  <c r="BB299" i="14"/>
  <c r="BD299" i="14" s="1"/>
  <c r="BC299" i="14"/>
  <c r="BB300" i="14"/>
  <c r="BC300" i="14"/>
  <c r="BB301" i="14"/>
  <c r="BD301" i="14" s="1"/>
  <c r="BC301" i="14"/>
  <c r="BB302" i="14"/>
  <c r="BC302" i="14"/>
  <c r="BB303" i="14"/>
  <c r="BC303" i="14"/>
  <c r="BB304" i="14"/>
  <c r="BC304" i="14"/>
  <c r="BB305" i="14"/>
  <c r="BD305" i="14" s="1"/>
  <c r="BC305" i="14"/>
  <c r="BB306" i="14"/>
  <c r="BC306" i="14"/>
  <c r="BB307" i="14"/>
  <c r="BC307" i="14"/>
  <c r="BB308" i="14"/>
  <c r="BD308" i="14" s="1"/>
  <c r="BC308" i="14"/>
  <c r="BB309" i="14"/>
  <c r="BC309" i="14"/>
  <c r="BB310" i="14"/>
  <c r="BC310" i="14"/>
  <c r="BB311" i="14"/>
  <c r="BD311" i="14" s="1"/>
  <c r="BC311" i="14"/>
  <c r="BB312" i="14"/>
  <c r="BC312" i="14"/>
  <c r="BB313" i="14"/>
  <c r="BD313" i="14" s="1"/>
  <c r="BC313" i="14"/>
  <c r="BB314" i="14"/>
  <c r="BD314" i="14" s="1"/>
  <c r="BC314" i="14"/>
  <c r="BB315" i="14"/>
  <c r="BC315" i="14"/>
  <c r="BB316" i="14"/>
  <c r="BD316" i="14" s="1"/>
  <c r="BC316" i="14"/>
  <c r="BB317" i="14"/>
  <c r="BD317" i="14" s="1"/>
  <c r="BC317" i="14"/>
  <c r="BB318" i="14"/>
  <c r="BD318" i="14" s="1"/>
  <c r="BC318" i="14"/>
  <c r="BB319" i="14"/>
  <c r="BD319" i="14" s="1"/>
  <c r="BC319" i="14"/>
  <c r="BB320" i="14"/>
  <c r="BD320" i="14" s="1"/>
  <c r="BC320" i="14"/>
  <c r="BB270" i="14"/>
  <c r="BC270" i="14"/>
  <c r="BB271" i="14"/>
  <c r="BD271" i="14" s="1"/>
  <c r="BC271" i="14"/>
  <c r="BB272" i="14"/>
  <c r="BD272" i="14" s="1"/>
  <c r="BC272" i="14"/>
  <c r="BB273" i="14"/>
  <c r="BC273" i="14"/>
  <c r="BB274" i="14"/>
  <c r="BC274" i="14"/>
  <c r="BB275" i="14"/>
  <c r="BD275" i="14" s="1"/>
  <c r="BC275" i="14"/>
  <c r="BB276" i="14"/>
  <c r="BC276" i="14"/>
  <c r="BB277" i="14"/>
  <c r="BC277" i="14"/>
  <c r="BB278" i="14"/>
  <c r="BC278" i="14"/>
  <c r="BB279" i="14"/>
  <c r="BC279" i="14"/>
  <c r="BB280" i="14"/>
  <c r="BD280" i="14" s="1"/>
  <c r="BC280" i="14"/>
  <c r="BB281" i="14"/>
  <c r="BC281" i="14"/>
  <c r="BB282" i="14"/>
  <c r="BC282" i="14"/>
  <c r="BB283" i="14"/>
  <c r="BD283" i="14" s="1"/>
  <c r="BC283" i="14"/>
  <c r="BB284" i="14"/>
  <c r="BD284" i="14" s="1"/>
  <c r="BC284" i="14"/>
  <c r="BB285" i="14"/>
  <c r="BC285" i="14"/>
  <c r="BB286" i="14"/>
  <c r="BD286" i="14" s="1"/>
  <c r="BC286" i="14"/>
  <c r="BC287" i="14"/>
  <c r="BB287" i="14"/>
  <c r="BB322" i="14"/>
  <c r="BD322" i="14" s="1"/>
  <c r="BC322" i="14"/>
  <c r="BB323" i="14"/>
  <c r="BC323" i="14"/>
  <c r="BB324" i="14"/>
  <c r="BC324" i="14"/>
  <c r="BB325" i="14"/>
  <c r="BC325" i="14"/>
  <c r="BB326" i="14"/>
  <c r="BD326" i="14" s="1"/>
  <c r="BC326" i="14"/>
  <c r="BB327" i="14"/>
  <c r="BC327" i="14"/>
  <c r="BB328" i="14"/>
  <c r="BC328" i="14"/>
  <c r="BB329" i="14"/>
  <c r="BC329" i="14"/>
  <c r="BB330" i="14"/>
  <c r="BC330" i="14"/>
  <c r="BB331" i="14"/>
  <c r="BD331" i="14" s="1"/>
  <c r="BC331" i="14"/>
  <c r="BB332" i="14"/>
  <c r="BD332" i="14" s="1"/>
  <c r="BC332" i="14"/>
  <c r="BB333" i="14"/>
  <c r="BC333" i="14"/>
  <c r="BB334" i="14"/>
  <c r="BC334" i="14"/>
  <c r="BB335" i="14"/>
  <c r="BD335" i="14" s="1"/>
  <c r="BC335" i="14"/>
  <c r="BB336" i="14"/>
  <c r="BD336" i="14" s="1"/>
  <c r="BC336" i="14"/>
  <c r="BB337" i="14"/>
  <c r="BD337" i="14" s="1"/>
  <c r="BC337" i="14"/>
  <c r="BB338" i="14"/>
  <c r="BC338" i="14"/>
  <c r="BB339" i="14"/>
  <c r="BC339" i="14"/>
  <c r="BB340" i="14"/>
  <c r="BC340" i="14"/>
  <c r="BB341" i="14"/>
  <c r="BD341" i="14" s="1"/>
  <c r="BC341" i="14"/>
  <c r="AM342" i="14"/>
  <c r="BB342" i="14"/>
  <c r="BC342" i="14"/>
  <c r="BB343" i="14"/>
  <c r="BC343" i="14"/>
  <c r="BB344" i="14"/>
  <c r="BC344" i="14"/>
  <c r="BB345" i="14"/>
  <c r="BD345" i="14" s="1"/>
  <c r="BC345" i="14"/>
  <c r="BB394" i="14"/>
  <c r="BC394" i="14"/>
  <c r="BB403" i="14"/>
  <c r="BD403" i="14" s="1"/>
  <c r="BC403" i="14"/>
  <c r="BB404" i="14"/>
  <c r="BD404" i="14" s="1"/>
  <c r="BC404" i="14"/>
  <c r="BB389" i="14"/>
  <c r="BD389" i="14" s="1"/>
  <c r="BC389" i="14"/>
  <c r="BB399" i="14"/>
  <c r="BC399" i="14"/>
  <c r="BB398" i="14"/>
  <c r="BD398" i="14" s="1"/>
  <c r="BC398" i="14"/>
  <c r="BB391" i="14"/>
  <c r="BD391" i="14" s="1"/>
  <c r="BC391" i="14"/>
  <c r="BB390" i="14"/>
  <c r="BD390" i="14" s="1"/>
  <c r="BC390" i="14"/>
  <c r="BB400" i="14"/>
  <c r="BD400" i="14" s="1"/>
  <c r="BC400" i="14"/>
  <c r="BB402" i="14"/>
  <c r="BD402" i="14" s="1"/>
  <c r="BC402" i="14"/>
  <c r="BB406" i="14"/>
  <c r="BD406" i="14" s="1"/>
  <c r="BC406" i="14"/>
  <c r="BB405" i="14"/>
  <c r="BD405" i="14" s="1"/>
  <c r="BC405" i="14"/>
  <c r="BB392" i="14"/>
  <c r="BC392" i="14"/>
  <c r="BB396" i="14"/>
  <c r="BC396" i="14"/>
  <c r="BB388" i="14"/>
  <c r="BC388" i="14"/>
  <c r="BB397" i="14"/>
  <c r="BC397" i="14"/>
  <c r="BB401" i="14"/>
  <c r="BC401" i="14"/>
  <c r="BB411" i="14"/>
  <c r="BC411" i="14"/>
  <c r="BB410" i="14"/>
  <c r="BC410" i="14"/>
  <c r="BB412" i="14"/>
  <c r="BD412" i="14" s="1"/>
  <c r="BC412" i="14"/>
  <c r="BB409" i="14"/>
  <c r="BD409" i="14" s="1"/>
  <c r="BC409" i="14"/>
  <c r="BB395" i="14"/>
  <c r="BC395" i="14"/>
  <c r="BB408" i="14"/>
  <c r="BD408" i="14" s="1"/>
  <c r="BC408" i="14"/>
  <c r="BB407" i="14"/>
  <c r="BD407" i="14" s="1"/>
  <c r="BC407" i="14"/>
  <c r="BC413" i="14"/>
  <c r="BC393" i="14"/>
  <c r="BB393" i="14"/>
  <c r="T36" i="7"/>
  <c r="BB517" i="14"/>
  <c r="BD517" i="14" s="1"/>
  <c r="BC517" i="14"/>
  <c r="BB518" i="14"/>
  <c r="BD518" i="14" s="1"/>
  <c r="BC518" i="14"/>
  <c r="BB519" i="14"/>
  <c r="BD519" i="14" s="1"/>
  <c r="BC519" i="14"/>
  <c r="BB520" i="14"/>
  <c r="BD520" i="14" s="1"/>
  <c r="BC520" i="14"/>
  <c r="BB521" i="14"/>
  <c r="BC521" i="14"/>
  <c r="BB522" i="14"/>
  <c r="BD522" i="14" s="1"/>
  <c r="BC522" i="14"/>
  <c r="BB523" i="14"/>
  <c r="BD523" i="14" s="1"/>
  <c r="BC523" i="14"/>
  <c r="BB524" i="14"/>
  <c r="BC524" i="14"/>
  <c r="BB525" i="14"/>
  <c r="BD525" i="14" s="1"/>
  <c r="BC525" i="14"/>
  <c r="BB526" i="14"/>
  <c r="BD526" i="14" s="1"/>
  <c r="BC526" i="14"/>
  <c r="BB527" i="14"/>
  <c r="BC527" i="14"/>
  <c r="BB528" i="14"/>
  <c r="BC528" i="14"/>
  <c r="BB529" i="14"/>
  <c r="BC529" i="14"/>
  <c r="BB530" i="14"/>
  <c r="BC530" i="14"/>
  <c r="BB531" i="14"/>
  <c r="BC531" i="14"/>
  <c r="BB532" i="14"/>
  <c r="BD532" i="14" s="1"/>
  <c r="BC532" i="14"/>
  <c r="BB533" i="14"/>
  <c r="BD533" i="14" s="1"/>
  <c r="BC533" i="14"/>
  <c r="BB534" i="14"/>
  <c r="BD534" i="14" s="1"/>
  <c r="BC534" i="14"/>
  <c r="BB516" i="14"/>
  <c r="BD516" i="14" s="1"/>
  <c r="BC516" i="14"/>
  <c r="BB413" i="14"/>
  <c r="BD413" i="14" s="1"/>
  <c r="BB414" i="14"/>
  <c r="BC414" i="14"/>
  <c r="BB415" i="14"/>
  <c r="BD415" i="14" s="1"/>
  <c r="BC415" i="14"/>
  <c r="BB416" i="14"/>
  <c r="BD416" i="14" s="1"/>
  <c r="BC416" i="14"/>
  <c r="BB417" i="14"/>
  <c r="BD417" i="14" s="1"/>
  <c r="BC417" i="14"/>
  <c r="BB418" i="14"/>
  <c r="BD418" i="14" s="1"/>
  <c r="BC418" i="14"/>
  <c r="BB419" i="14"/>
  <c r="BC419" i="14"/>
  <c r="BB420" i="14"/>
  <c r="BC420" i="14"/>
  <c r="BB421" i="14"/>
  <c r="BD421" i="14" s="1"/>
  <c r="BC421" i="14"/>
  <c r="BB422" i="14"/>
  <c r="BD422" i="14" s="1"/>
  <c r="BC422" i="14"/>
  <c r="BB423" i="14"/>
  <c r="BD423" i="14" s="1"/>
  <c r="BC423" i="14"/>
  <c r="BB424" i="14"/>
  <c r="BD424" i="14" s="1"/>
  <c r="BC424" i="14"/>
  <c r="BB425" i="14"/>
  <c r="BD425" i="14" s="1"/>
  <c r="BC425" i="14"/>
  <c r="BB426" i="14"/>
  <c r="BD426" i="14" s="1"/>
  <c r="BC426" i="14"/>
  <c r="BB427" i="14"/>
  <c r="BD427" i="14" s="1"/>
  <c r="BC427" i="14"/>
  <c r="BB428" i="14"/>
  <c r="BC428" i="14"/>
  <c r="BB429" i="14"/>
  <c r="BC429" i="14"/>
  <c r="BB430" i="14"/>
  <c r="BC430" i="14"/>
  <c r="BB431" i="14"/>
  <c r="BD431" i="14" s="1"/>
  <c r="BC431" i="14"/>
  <c r="BB432" i="14"/>
  <c r="BD432" i="14" s="1"/>
  <c r="BC432" i="14"/>
  <c r="BB433" i="14"/>
  <c r="BD433" i="14" s="1"/>
  <c r="BC433" i="14"/>
  <c r="BB434" i="14"/>
  <c r="BD434" i="14" s="1"/>
  <c r="BC434" i="14"/>
  <c r="BB435" i="14"/>
  <c r="BD435" i="14" s="1"/>
  <c r="BC435" i="14"/>
  <c r="BB436" i="14"/>
  <c r="BD436" i="14" s="1"/>
  <c r="BC436" i="14"/>
  <c r="BB437" i="14"/>
  <c r="BD437" i="14" s="1"/>
  <c r="BC437" i="14"/>
  <c r="BB438" i="14"/>
  <c r="BC438" i="14"/>
  <c r="BC439" i="14"/>
  <c r="BB439" i="14"/>
  <c r="BB440" i="14"/>
  <c r="BD440" i="14" s="1"/>
  <c r="BB346" i="14"/>
  <c r="BD346" i="14" s="1"/>
  <c r="BB348" i="14"/>
  <c r="BC348" i="14"/>
  <c r="BB349" i="14"/>
  <c r="BC349" i="14"/>
  <c r="BB347" i="14"/>
  <c r="BD347" i="14" s="1"/>
  <c r="BB350" i="14"/>
  <c r="BC350" i="14"/>
  <c r="BC346" i="14"/>
  <c r="BC347" i="14"/>
  <c r="BB351" i="14"/>
  <c r="BB456" i="14"/>
  <c r="BC456" i="14"/>
  <c r="BB354" i="14"/>
  <c r="BC354" i="14"/>
  <c r="BB356" i="14"/>
  <c r="BC356" i="14"/>
  <c r="BB357" i="14"/>
  <c r="BC357" i="14"/>
  <c r="BB358" i="14"/>
  <c r="BD358" i="14" s="1"/>
  <c r="BB359" i="14"/>
  <c r="BC359" i="14"/>
  <c r="BB362" i="14"/>
  <c r="BC362" i="14"/>
  <c r="BB364" i="14"/>
  <c r="BC364" i="14"/>
  <c r="BB365" i="14"/>
  <c r="BD365" i="14" s="1"/>
  <c r="BB366" i="14"/>
  <c r="BD366" i="14" s="1"/>
  <c r="BB367" i="14"/>
  <c r="BD367" i="14" s="1"/>
  <c r="BB370" i="14"/>
  <c r="BD370" i="14" s="1"/>
  <c r="BB372" i="14"/>
  <c r="BC372" i="14"/>
  <c r="BB373" i="14"/>
  <c r="BD373" i="14" s="1"/>
  <c r="BB374" i="14"/>
  <c r="BD374" i="14" s="1"/>
  <c r="BB375" i="14"/>
  <c r="BD375" i="14" s="1"/>
  <c r="BB378" i="14"/>
  <c r="BD378" i="14" s="1"/>
  <c r="BB380" i="14"/>
  <c r="BC380" i="14"/>
  <c r="BB381" i="14"/>
  <c r="BD381" i="14" s="1"/>
  <c r="BB382" i="14"/>
  <c r="BD382" i="14" s="1"/>
  <c r="BB383" i="14"/>
  <c r="BC383" i="14"/>
  <c r="BB386" i="14"/>
  <c r="BD386" i="14" s="1"/>
  <c r="BB441" i="14"/>
  <c r="BD441" i="14" s="1"/>
  <c r="BB442" i="14"/>
  <c r="BD442" i="14" s="1"/>
  <c r="BB443" i="14"/>
  <c r="BD443" i="14" s="1"/>
  <c r="BB444" i="14"/>
  <c r="BD444" i="14" s="1"/>
  <c r="BB445" i="14"/>
  <c r="BD445" i="14" s="1"/>
  <c r="BB446" i="14"/>
  <c r="BD446" i="14" s="1"/>
  <c r="BB447" i="14"/>
  <c r="BC447" i="14"/>
  <c r="BB448" i="14"/>
  <c r="BD448" i="14" s="1"/>
  <c r="BB449" i="14"/>
  <c r="BC449" i="14"/>
  <c r="BB450" i="14"/>
  <c r="BC450" i="14"/>
  <c r="BB451" i="14"/>
  <c r="BD451" i="14" s="1"/>
  <c r="BB452" i="14"/>
  <c r="BC452" i="14"/>
  <c r="BB453" i="14"/>
  <c r="BC453" i="14"/>
  <c r="BB454" i="14"/>
  <c r="BC454" i="14"/>
  <c r="BB455" i="14"/>
  <c r="BC455" i="14"/>
  <c r="BB457" i="14"/>
  <c r="BD457" i="14" s="1"/>
  <c r="BB458" i="14"/>
  <c r="BC458" i="14"/>
  <c r="BB459" i="14"/>
  <c r="BC459" i="14"/>
  <c r="BB460" i="14"/>
  <c r="BD460" i="14" s="1"/>
  <c r="BB461" i="14"/>
  <c r="BC461" i="14"/>
  <c r="BB462" i="14"/>
  <c r="BC462" i="14"/>
  <c r="BB463" i="14"/>
  <c r="BD463" i="14" s="1"/>
  <c r="BB464" i="14"/>
  <c r="BD464" i="14" s="1"/>
  <c r="BB465" i="14"/>
  <c r="BC465" i="14"/>
  <c r="BB535" i="14"/>
  <c r="BD535" i="14" s="1"/>
  <c r="BB536" i="14"/>
  <c r="BD536" i="14" s="1"/>
  <c r="BB537" i="14"/>
  <c r="BC537" i="14"/>
  <c r="BB538" i="14"/>
  <c r="BD538" i="14" s="1"/>
  <c r="BB539" i="14"/>
  <c r="BD539" i="14" s="1"/>
  <c r="BB540" i="14"/>
  <c r="BD540" i="14" s="1"/>
  <c r="BB541" i="14"/>
  <c r="BD541" i="14" s="1"/>
  <c r="BB542" i="14"/>
  <c r="BD542" i="14" s="1"/>
  <c r="BB543" i="14"/>
  <c r="BD543" i="14" s="1"/>
  <c r="BB544" i="14"/>
  <c r="BD544" i="14" s="1"/>
  <c r="BB545" i="14"/>
  <c r="BC545" i="14"/>
  <c r="BB546" i="14"/>
  <c r="BD546" i="14" s="1"/>
  <c r="BB547" i="14"/>
  <c r="BC547" i="14"/>
  <c r="BB548" i="14"/>
  <c r="BC548" i="14"/>
  <c r="BB549" i="14"/>
  <c r="BC549" i="14"/>
  <c r="BB550" i="14"/>
  <c r="BD550" i="14" s="1"/>
  <c r="BB551" i="14"/>
  <c r="BC551" i="14"/>
  <c r="BB552" i="14"/>
  <c r="BC552" i="14"/>
  <c r="BC352" i="14"/>
  <c r="BC353" i="14"/>
  <c r="BC355" i="14"/>
  <c r="BC358" i="14"/>
  <c r="BC360" i="14"/>
  <c r="BC361" i="14"/>
  <c r="BC363" i="14"/>
  <c r="BC365" i="14"/>
  <c r="BC366" i="14"/>
  <c r="BC367" i="14"/>
  <c r="BC368" i="14"/>
  <c r="BC369" i="14"/>
  <c r="BB369" i="14"/>
  <c r="BC370" i="14"/>
  <c r="BC371" i="14"/>
  <c r="BC373" i="14"/>
  <c r="BC374" i="14"/>
  <c r="BC375" i="14"/>
  <c r="BC376" i="14"/>
  <c r="BC377" i="14"/>
  <c r="BC378" i="14"/>
  <c r="BC379" i="14"/>
  <c r="BC381" i="14"/>
  <c r="BC382" i="14"/>
  <c r="BC384" i="14"/>
  <c r="BC385" i="14"/>
  <c r="BC386" i="14"/>
  <c r="BC440" i="14"/>
  <c r="BC441" i="14"/>
  <c r="BC442" i="14"/>
  <c r="BC443" i="14"/>
  <c r="BC444" i="14"/>
  <c r="BC445" i="14"/>
  <c r="BC446" i="14"/>
  <c r="BC448" i="14"/>
  <c r="BC451" i="14"/>
  <c r="BC457" i="14"/>
  <c r="BC460" i="14"/>
  <c r="BC463" i="14"/>
  <c r="BC464" i="14"/>
  <c r="BC535" i="14"/>
  <c r="BC536" i="14"/>
  <c r="BC538" i="14"/>
  <c r="BC539" i="14"/>
  <c r="BC540" i="14"/>
  <c r="BC541" i="14"/>
  <c r="BC542" i="14"/>
  <c r="BC543" i="14"/>
  <c r="BC544" i="14"/>
  <c r="BC546" i="14"/>
  <c r="BC550" i="14"/>
  <c r="BC351" i="14"/>
  <c r="BB352" i="14"/>
  <c r="BD352" i="14" s="1"/>
  <c r="BB353" i="14"/>
  <c r="BD353" i="14" s="1"/>
  <c r="BB355" i="14"/>
  <c r="BB360" i="14"/>
  <c r="BD360" i="14" s="1"/>
  <c r="BB361" i="14"/>
  <c r="BB363" i="14"/>
  <c r="BB368" i="14"/>
  <c r="BD368" i="14" s="1"/>
  <c r="BB371" i="14"/>
  <c r="BB376" i="14"/>
  <c r="BD376" i="14" s="1"/>
  <c r="BB377" i="14"/>
  <c r="BD377" i="14" s="1"/>
  <c r="BB379" i="14"/>
  <c r="BD379" i="14" s="1"/>
  <c r="BB384" i="14"/>
  <c r="BB385" i="14"/>
  <c r="BD385" i="14" s="1"/>
  <c r="BC588" i="14"/>
  <c r="BB588" i="14"/>
  <c r="BC587" i="14"/>
  <c r="BB587" i="14"/>
  <c r="BC586" i="14"/>
  <c r="BB586" i="14"/>
  <c r="BD586" i="14" s="1"/>
  <c r="BC585" i="14"/>
  <c r="BB585" i="14"/>
  <c r="BD585" i="14" s="1"/>
  <c r="BC584" i="14"/>
  <c r="BB584" i="14"/>
  <c r="BD584" i="14" s="1"/>
  <c r="BC583" i="14"/>
  <c r="BB583" i="14"/>
  <c r="BD583" i="14" s="1"/>
  <c r="BC582" i="14"/>
  <c r="BB582" i="14"/>
  <c r="BD582" i="14" s="1"/>
  <c r="BC581" i="14"/>
  <c r="BB581" i="14"/>
  <c r="BD581" i="14" s="1"/>
  <c r="BC580" i="14"/>
  <c r="BB580" i="14"/>
  <c r="BD580" i="14" s="1"/>
  <c r="BC579" i="14"/>
  <c r="BB579" i="14"/>
  <c r="BD579" i="14" s="1"/>
  <c r="BC578" i="14"/>
  <c r="BB578" i="14"/>
  <c r="BD578" i="14" s="1"/>
  <c r="BC577" i="14"/>
  <c r="BB577" i="14"/>
  <c r="BD577" i="14" s="1"/>
  <c r="BC576" i="14"/>
  <c r="BB576" i="14"/>
  <c r="BD576" i="14" s="1"/>
  <c r="BC575" i="14"/>
  <c r="BB575" i="14"/>
  <c r="BD575" i="14" s="1"/>
  <c r="BC574" i="14"/>
  <c r="BB574" i="14"/>
  <c r="BD574" i="14" s="1"/>
  <c r="BC573" i="14"/>
  <c r="BB573" i="14"/>
  <c r="BD573" i="14" s="1"/>
  <c r="BC572" i="14"/>
  <c r="BB572" i="14"/>
  <c r="BD572" i="14" s="1"/>
  <c r="BC571" i="14"/>
  <c r="BB571" i="14"/>
  <c r="BD571" i="14" s="1"/>
  <c r="BC570" i="14"/>
  <c r="BB570" i="14"/>
  <c r="BD570" i="14" s="1"/>
  <c r="BC569" i="14"/>
  <c r="BB569" i="14"/>
  <c r="BD569" i="14" s="1"/>
  <c r="BC568" i="14"/>
  <c r="BB568" i="14"/>
  <c r="BD568" i="14" s="1"/>
  <c r="BC567" i="14"/>
  <c r="BB567" i="14"/>
  <c r="BD567" i="14" s="1"/>
  <c r="BC566" i="14"/>
  <c r="BB566" i="14"/>
  <c r="BD566" i="14" s="1"/>
  <c r="BC565" i="14"/>
  <c r="BB565" i="14"/>
  <c r="BC564" i="14"/>
  <c r="BB564" i="14"/>
  <c r="BC563" i="14"/>
  <c r="BB563" i="14"/>
  <c r="BC562" i="14"/>
  <c r="BB562" i="14"/>
  <c r="AM562" i="14"/>
  <c r="BC561" i="14"/>
  <c r="BB561" i="14"/>
  <c r="BD561" i="14" s="1"/>
  <c r="BC560" i="14"/>
  <c r="BB560" i="14"/>
  <c r="BC559" i="14"/>
  <c r="BB559" i="14"/>
  <c r="BD559" i="14" s="1"/>
  <c r="BC558" i="14"/>
  <c r="BB558" i="14"/>
  <c r="BC557" i="14"/>
  <c r="BB557" i="14"/>
  <c r="BD557" i="14" s="1"/>
  <c r="BC556" i="14"/>
  <c r="BB556" i="14"/>
  <c r="BD556" i="14" s="1"/>
  <c r="BC555" i="14"/>
  <c r="BB555" i="14"/>
  <c r="BD555" i="14" s="1"/>
  <c r="BC554" i="14"/>
  <c r="BB554" i="14"/>
  <c r="BD554" i="14" s="1"/>
  <c r="BC608" i="14"/>
  <c r="BB608" i="14"/>
  <c r="BC607" i="14"/>
  <c r="BB607" i="14"/>
  <c r="BD607" i="14" s="1"/>
  <c r="BC606" i="14"/>
  <c r="BB606" i="14"/>
  <c r="BD606" i="14" s="1"/>
  <c r="BC605" i="14"/>
  <c r="BB605" i="14"/>
  <c r="BD605" i="14" s="1"/>
  <c r="BC604" i="14"/>
  <c r="BB604" i="14"/>
  <c r="BD604" i="14" s="1"/>
  <c r="BC603" i="14"/>
  <c r="BB603" i="14"/>
  <c r="BC602" i="14"/>
  <c r="BB602" i="14"/>
  <c r="BD602" i="14" s="1"/>
  <c r="BC601" i="14"/>
  <c r="BB601" i="14"/>
  <c r="BD601" i="14" s="1"/>
  <c r="BC600" i="14"/>
  <c r="BB600" i="14"/>
  <c r="BD600" i="14" s="1"/>
  <c r="BC599" i="14"/>
  <c r="BB599" i="14"/>
  <c r="BD599" i="14" s="1"/>
  <c r="BC598" i="14"/>
  <c r="BB598" i="14"/>
  <c r="BC597" i="14"/>
  <c r="BB597" i="14"/>
  <c r="BD597" i="14" s="1"/>
  <c r="BC596" i="14"/>
  <c r="BB596" i="14"/>
  <c r="BD596" i="14" s="1"/>
  <c r="BC595" i="14"/>
  <c r="BB595" i="14"/>
  <c r="BD595" i="14" s="1"/>
  <c r="BC594" i="14"/>
  <c r="BB594" i="14"/>
  <c r="BC593" i="14"/>
  <c r="BB593" i="14"/>
  <c r="BC592" i="14"/>
  <c r="BB592" i="14"/>
  <c r="BD592" i="14" s="1"/>
  <c r="BC591" i="14"/>
  <c r="BB591" i="14"/>
  <c r="BD591" i="14" s="1"/>
  <c r="BC590" i="14"/>
  <c r="BB590" i="14"/>
  <c r="BC589" i="14"/>
  <c r="BB589" i="14"/>
  <c r="BD589" i="14" s="1"/>
  <c r="BC628" i="14"/>
  <c r="BB628" i="14"/>
  <c r="BD628" i="14" s="1"/>
  <c r="BC627" i="14"/>
  <c r="BB627" i="14"/>
  <c r="BD627" i="14" s="1"/>
  <c r="BC626" i="14"/>
  <c r="BB626" i="14"/>
  <c r="BC625" i="14"/>
  <c r="BB625" i="14"/>
  <c r="BD625" i="14" s="1"/>
  <c r="BC624" i="14"/>
  <c r="BB624" i="14"/>
  <c r="BD624" i="14" s="1"/>
  <c r="BC623" i="14"/>
  <c r="BB623" i="14"/>
  <c r="BC622" i="14"/>
  <c r="BB622" i="14"/>
  <c r="BD622" i="14" s="1"/>
  <c r="BC621" i="14"/>
  <c r="BB621" i="14"/>
  <c r="BC620" i="14"/>
  <c r="BB620" i="14"/>
  <c r="BD620" i="14" s="1"/>
  <c r="BC619" i="14"/>
  <c r="BB619" i="14"/>
  <c r="BC618" i="14"/>
  <c r="BB618" i="14"/>
  <c r="BD618" i="14" s="1"/>
  <c r="BC617" i="14"/>
  <c r="BB617" i="14"/>
  <c r="BD617" i="14" s="1"/>
  <c r="BC616" i="14"/>
  <c r="BB616" i="14"/>
  <c r="BD616" i="14" s="1"/>
  <c r="BC615" i="14"/>
  <c r="BB615" i="14"/>
  <c r="BD615" i="14" s="1"/>
  <c r="BC614" i="14"/>
  <c r="BB614" i="14"/>
  <c r="BD614" i="14" s="1"/>
  <c r="BC613" i="14"/>
  <c r="BB613" i="14"/>
  <c r="BC612" i="14"/>
  <c r="BB612" i="14"/>
  <c r="BD612" i="14" s="1"/>
  <c r="BC611" i="14"/>
  <c r="BB611" i="14"/>
  <c r="BD611" i="14" s="1"/>
  <c r="BC610" i="14"/>
  <c r="BB610" i="14"/>
  <c r="BC609" i="14"/>
  <c r="BB609" i="14"/>
  <c r="BD609" i="14" s="1"/>
  <c r="U63" i="6"/>
  <c r="AM355" i="14"/>
  <c r="BC630" i="14"/>
  <c r="BD630" i="14"/>
  <c r="BC631" i="14"/>
  <c r="BD631" i="14" s="1"/>
  <c r="BC632" i="14"/>
  <c r="BD632" i="14" s="1"/>
  <c r="BC633" i="14"/>
  <c r="BD633" i="14" s="1"/>
  <c r="BC634" i="14"/>
  <c r="BD634" i="14"/>
  <c r="BC635" i="14"/>
  <c r="BD635" i="14"/>
  <c r="BC636" i="14"/>
  <c r="BD636" i="14"/>
  <c r="BC637" i="14"/>
  <c r="BD637" i="14" s="1"/>
  <c r="BC638" i="14"/>
  <c r="BD638" i="14"/>
  <c r="BC639" i="14"/>
  <c r="BD639" i="14"/>
  <c r="BC640" i="14"/>
  <c r="AM641" i="14"/>
  <c r="BC641" i="14"/>
  <c r="BD641" i="14" s="1"/>
  <c r="BC642" i="14"/>
  <c r="BD642" i="14" s="1"/>
  <c r="BC643" i="14"/>
  <c r="BD643" i="14"/>
  <c r="BC678" i="14"/>
  <c r="BD678" i="14"/>
  <c r="BC679" i="14"/>
  <c r="BD679" i="14"/>
  <c r="BC680" i="14"/>
  <c r="BD680" i="14"/>
  <c r="BC681" i="14"/>
  <c r="BD681" i="14"/>
  <c r="BC682" i="14"/>
  <c r="BD682" i="14"/>
  <c r="BC683" i="14"/>
  <c r="BD683" i="14"/>
  <c r="BC684" i="14"/>
  <c r="BD684" i="14"/>
  <c r="BC685" i="14"/>
  <c r="BD685" i="14"/>
  <c r="BC686" i="14"/>
  <c r="BD686" i="14" s="1"/>
  <c r="BC687" i="14"/>
  <c r="BD687" i="14" s="1"/>
  <c r="BC688" i="14"/>
  <c r="BC689" i="14"/>
  <c r="BD689" i="14"/>
  <c r="BC690" i="14"/>
  <c r="BC691" i="14"/>
  <c r="BD691" i="14"/>
  <c r="BC692" i="14"/>
  <c r="BD692" i="14"/>
  <c r="BC693" i="14"/>
  <c r="BD693" i="14"/>
  <c r="BC694" i="14"/>
  <c r="BD694" i="14"/>
  <c r="BC650" i="14"/>
  <c r="BD650" i="14"/>
  <c r="BC651" i="14"/>
  <c r="BC652" i="14"/>
  <c r="BD652" i="14"/>
  <c r="BC653" i="14"/>
  <c r="BC654" i="14"/>
  <c r="BC655" i="14"/>
  <c r="BD655" i="14"/>
  <c r="BC656" i="14"/>
  <c r="BD656" i="14"/>
  <c r="BC657" i="14"/>
  <c r="BD657" i="14"/>
  <c r="BC658" i="14"/>
  <c r="BD658" i="14"/>
  <c r="BC659" i="14"/>
  <c r="BD659" i="14"/>
  <c r="BC660" i="14"/>
  <c r="BD660" i="14"/>
  <c r="BC661" i="14"/>
  <c r="BD661" i="14"/>
  <c r="BC662" i="14"/>
  <c r="BD662" i="14" s="1"/>
  <c r="BC663" i="14"/>
  <c r="BD663" i="14"/>
  <c r="BC664" i="14"/>
  <c r="BD664" i="14"/>
  <c r="BC665" i="14"/>
  <c r="BD665" i="14"/>
  <c r="BC666" i="14"/>
  <c r="BD666" i="14"/>
  <c r="BC667" i="14"/>
  <c r="BD667" i="14"/>
  <c r="BC668" i="14"/>
  <c r="BD668" i="14"/>
  <c r="BC669" i="14"/>
  <c r="BC670" i="14"/>
  <c r="BC671" i="14"/>
  <c r="BD671" i="14"/>
  <c r="BC672" i="14"/>
  <c r="BD672" i="14" s="1"/>
  <c r="BC673" i="14"/>
  <c r="BD673" i="14"/>
  <c r="BC674" i="14"/>
  <c r="BD674" i="14" s="1"/>
  <c r="BC675" i="14"/>
  <c r="BD675" i="14"/>
  <c r="BC676" i="14"/>
  <c r="BD676" i="14"/>
  <c r="BC677" i="14"/>
  <c r="BD677" i="14"/>
  <c r="BC646" i="14"/>
  <c r="BD646" i="14" s="1"/>
  <c r="BC647" i="14"/>
  <c r="BD647" i="14" s="1"/>
  <c r="BC648" i="14"/>
  <c r="BD648" i="14" s="1"/>
  <c r="BD649" i="14"/>
  <c r="BD645" i="14"/>
  <c r="BC644" i="14"/>
  <c r="BC645" i="14"/>
  <c r="BC649" i="14"/>
  <c r="BC744" i="14"/>
  <c r="BD744" i="14" s="1"/>
  <c r="BC745" i="14"/>
  <c r="BC739" i="14"/>
  <c r="BC746" i="14"/>
  <c r="BC736" i="14"/>
  <c r="BC747" i="14"/>
  <c r="BC738" i="14"/>
  <c r="BC741" i="14"/>
  <c r="BC737" i="14"/>
  <c r="BC740" i="14"/>
  <c r="BC743" i="14"/>
  <c r="BD743" i="14" s="1"/>
  <c r="BC742" i="14"/>
  <c r="BD742" i="14" s="1"/>
  <c r="BD739" i="14"/>
  <c r="BD746" i="14"/>
  <c r="BD736" i="14"/>
  <c r="BD747" i="14"/>
  <c r="BD738" i="14"/>
  <c r="BD741" i="14"/>
  <c r="BD737" i="14"/>
  <c r="BD740" i="14"/>
  <c r="BC712" i="14"/>
  <c r="BD712" i="14" s="1"/>
  <c r="BC713" i="14"/>
  <c r="BD713" i="14"/>
  <c r="BC714" i="14"/>
  <c r="BD714" i="14" s="1"/>
  <c r="BC715" i="14"/>
  <c r="BD715" i="14"/>
  <c r="BC716" i="14"/>
  <c r="BD716" i="14"/>
  <c r="BC717" i="14"/>
  <c r="BD717" i="14"/>
  <c r="BC718" i="14"/>
  <c r="BD718" i="14"/>
  <c r="BC719" i="14"/>
  <c r="BD719" i="14"/>
  <c r="BC720" i="14"/>
  <c r="BD720" i="14" s="1"/>
  <c r="BC721" i="14"/>
  <c r="BD721" i="14" s="1"/>
  <c r="BC722" i="14"/>
  <c r="BC723" i="14"/>
  <c r="BD723" i="14"/>
  <c r="BC724" i="14"/>
  <c r="BD724" i="14"/>
  <c r="BC725" i="14"/>
  <c r="BD725" i="14"/>
  <c r="BC726" i="14"/>
  <c r="BD726" i="14"/>
  <c r="BC727" i="14"/>
  <c r="BD727" i="14" s="1"/>
  <c r="BC728" i="14"/>
  <c r="BD728" i="14"/>
  <c r="BC729" i="14"/>
  <c r="BD729" i="14" s="1"/>
  <c r="BC730" i="14"/>
  <c r="BD730" i="14" s="1"/>
  <c r="BC731" i="14"/>
  <c r="BD731" i="14" s="1"/>
  <c r="BC732" i="14"/>
  <c r="BD732" i="14"/>
  <c r="BC733" i="14"/>
  <c r="BD733" i="14"/>
  <c r="BC734" i="14"/>
  <c r="BD734" i="14" s="1"/>
  <c r="BC735" i="14"/>
  <c r="BC697" i="14"/>
  <c r="BD697" i="14" s="1"/>
  <c r="BC699" i="14"/>
  <c r="BD699" i="14" s="1"/>
  <c r="BC700" i="14"/>
  <c r="BD700" i="14" s="1"/>
  <c r="BC701" i="14"/>
  <c r="BD701" i="14"/>
  <c r="BC702" i="14"/>
  <c r="BD702" i="14" s="1"/>
  <c r="BC703" i="14"/>
  <c r="BD703" i="14"/>
  <c r="BC704" i="14"/>
  <c r="BC705" i="14"/>
  <c r="BD705" i="14"/>
  <c r="BC706" i="14"/>
  <c r="BD706" i="14" s="1"/>
  <c r="BC707" i="14"/>
  <c r="BD707" i="14" s="1"/>
  <c r="BC708" i="14"/>
  <c r="BD708" i="14" s="1"/>
  <c r="BC709" i="14"/>
  <c r="BD709" i="14" s="1"/>
  <c r="BC710" i="14"/>
  <c r="BD710" i="14" s="1"/>
  <c r="BC711" i="14"/>
  <c r="BD711" i="14" s="1"/>
  <c r="BC696" i="14"/>
  <c r="BD696" i="14" s="1"/>
  <c r="AM698" i="14"/>
  <c r="BC698" i="14" s="1"/>
  <c r="BD698" i="14" s="1"/>
  <c r="BC748" i="14"/>
  <c r="BD748" i="14"/>
  <c r="BC749" i="14"/>
  <c r="BD749" i="14"/>
  <c r="BC750" i="14"/>
  <c r="BD750" i="14" s="1"/>
  <c r="BC751" i="14"/>
  <c r="BC752" i="14"/>
  <c r="BD752" i="14" s="1"/>
  <c r="AM753" i="14"/>
  <c r="BC753" i="14" s="1"/>
  <c r="BD753" i="14" s="1"/>
  <c r="BC754" i="14"/>
  <c r="BD754" i="14" s="1"/>
  <c r="BC755" i="14"/>
  <c r="BD755" i="14" s="1"/>
  <c r="BC756" i="14"/>
  <c r="BD756" i="14" s="1"/>
  <c r="BC757" i="14"/>
  <c r="BC758" i="14"/>
  <c r="BD758" i="14" s="1"/>
  <c r="BC759" i="14"/>
  <c r="BD759" i="14"/>
  <c r="BC760" i="14"/>
  <c r="BD760" i="14" s="1"/>
  <c r="BC761" i="14"/>
  <c r="BD761" i="14" s="1"/>
  <c r="BC762" i="14"/>
  <c r="BC763" i="14"/>
  <c r="BD763" i="14"/>
  <c r="BC764" i="14"/>
  <c r="BD764" i="14" s="1"/>
  <c r="BC765" i="14"/>
  <c r="BD765" i="14" s="1"/>
  <c r="BC766" i="14"/>
  <c r="BD766" i="14" s="1"/>
  <c r="BC767" i="14"/>
  <c r="BC768" i="14"/>
  <c r="BC769" i="14"/>
  <c r="BD769" i="14" s="1"/>
  <c r="BC770" i="14"/>
  <c r="BD770" i="14" s="1"/>
  <c r="BC771" i="14"/>
  <c r="BC772" i="14"/>
  <c r="BC773" i="14"/>
  <c r="BC774" i="14"/>
  <c r="BC775" i="14"/>
  <c r="BD775" i="14" s="1"/>
  <c r="BC776" i="14"/>
  <c r="BD776" i="14" s="1"/>
  <c r="BC777" i="14"/>
  <c r="BD777" i="14"/>
  <c r="BB778" i="14"/>
  <c r="BC778" i="14"/>
  <c r="BC779" i="14"/>
  <c r="BD779" i="14" s="1"/>
  <c r="BC780" i="14"/>
  <c r="BD780" i="14"/>
  <c r="BC781" i="14"/>
  <c r="BD781" i="14"/>
  <c r="BC782" i="14"/>
  <c r="BC783" i="14"/>
  <c r="BD783" i="14"/>
  <c r="BC784" i="14"/>
  <c r="BD784" i="14"/>
  <c r="BC785" i="14"/>
  <c r="BD785" i="14"/>
  <c r="BC786" i="14"/>
  <c r="BD786" i="14"/>
  <c r="BC787" i="14"/>
  <c r="BD787" i="14" s="1"/>
  <c r="BC788" i="14"/>
  <c r="BD788" i="14" s="1"/>
  <c r="BC789" i="14"/>
  <c r="BD789" i="14" s="1"/>
  <c r="BC790" i="14"/>
  <c r="BD790" i="14" s="1"/>
  <c r="BC791" i="14"/>
  <c r="BC792" i="14"/>
  <c r="BC793" i="14"/>
  <c r="BD793" i="14"/>
  <c r="BC794" i="14"/>
  <c r="BD794" i="14" s="1"/>
  <c r="BC795" i="14"/>
  <c r="BC796" i="14"/>
  <c r="BC797" i="14"/>
  <c r="BD797" i="14"/>
  <c r="BC798" i="14"/>
  <c r="BC799" i="14"/>
  <c r="BC800" i="14"/>
  <c r="BC801" i="14"/>
  <c r="BD801" i="14"/>
  <c r="BC802" i="14"/>
  <c r="BD802" i="14"/>
  <c r="BC803" i="14"/>
  <c r="BD803" i="14"/>
  <c r="BC804" i="14"/>
  <c r="BD804" i="14"/>
  <c r="BC805" i="14"/>
  <c r="BC806" i="14"/>
  <c r="BD806" i="14" s="1"/>
  <c r="BC807" i="14"/>
  <c r="BC808" i="14"/>
  <c r="BD808" i="14" s="1"/>
  <c r="BC809" i="14"/>
  <c r="BD809" i="14" s="1"/>
  <c r="BC810" i="14"/>
  <c r="BD810" i="14"/>
  <c r="BC811" i="14"/>
  <c r="BD811" i="14"/>
  <c r="BC812" i="14"/>
  <c r="BD812" i="14" s="1"/>
  <c r="BC813" i="14"/>
  <c r="BD813" i="14"/>
  <c r="BC814" i="14"/>
  <c r="BC815" i="14"/>
  <c r="BD815" i="14"/>
  <c r="BB816" i="14"/>
  <c r="BC816" i="14"/>
  <c r="BB817" i="14"/>
  <c r="BC817" i="14"/>
  <c r="BB818" i="14"/>
  <c r="BC818" i="14"/>
  <c r="BB819" i="14"/>
  <c r="BD819" i="14" s="1"/>
  <c r="BC819" i="14"/>
  <c r="BB820" i="14"/>
  <c r="BC820" i="14"/>
  <c r="BB821" i="14"/>
  <c r="BC821" i="14"/>
  <c r="BB822" i="14"/>
  <c r="BC822" i="14"/>
  <c r="BB823" i="14"/>
  <c r="BC823" i="14"/>
  <c r="BB824" i="14"/>
  <c r="BC824" i="14"/>
  <c r="BB825" i="14"/>
  <c r="BC825" i="14"/>
  <c r="BB826" i="14"/>
  <c r="BD826" i="14" s="1"/>
  <c r="BC826" i="14"/>
  <c r="BB827" i="14"/>
  <c r="BD827" i="14" s="1"/>
  <c r="BC827" i="14"/>
  <c r="BB828" i="14"/>
  <c r="BD828" i="14" s="1"/>
  <c r="BC828" i="14"/>
  <c r="BB829" i="14"/>
  <c r="BC829" i="14"/>
  <c r="BB830" i="14"/>
  <c r="BC830" i="14"/>
  <c r="BB831" i="14"/>
  <c r="BC831" i="14"/>
  <c r="BB832" i="14"/>
  <c r="BC832" i="14"/>
  <c r="BB833" i="14"/>
  <c r="BC833" i="14"/>
  <c r="BB834" i="14"/>
  <c r="BC834" i="14"/>
  <c r="BB835" i="14"/>
  <c r="BC835" i="14"/>
  <c r="BB836" i="14"/>
  <c r="BC836" i="14"/>
  <c r="BB837" i="14"/>
  <c r="BC837" i="14"/>
  <c r="BB838" i="14"/>
  <c r="BC838" i="14"/>
  <c r="BB839" i="14"/>
  <c r="BC839" i="14"/>
  <c r="BB840" i="14"/>
  <c r="BC840" i="14"/>
  <c r="BB841" i="14"/>
  <c r="BC841" i="14"/>
  <c r="BB842" i="14"/>
  <c r="BC842" i="14"/>
  <c r="BB843" i="14"/>
  <c r="BD843" i="14" s="1"/>
  <c r="BC843" i="14"/>
  <c r="BB844" i="14"/>
  <c r="BC844" i="14"/>
  <c r="BB845" i="14"/>
  <c r="BD845" i="14" s="1"/>
  <c r="BC845" i="14"/>
  <c r="BB846" i="14"/>
  <c r="BC846" i="14"/>
  <c r="BB847" i="14"/>
  <c r="BD847" i="14" s="1"/>
  <c r="BC847" i="14"/>
  <c r="BB848" i="14"/>
  <c r="BC848" i="14"/>
  <c r="BB849" i="14"/>
  <c r="BC849" i="14"/>
  <c r="BB850" i="14"/>
  <c r="BD850" i="14" s="1"/>
  <c r="BC850" i="14"/>
  <c r="BB851" i="14"/>
  <c r="BD851" i="14" s="1"/>
  <c r="BC851" i="14"/>
  <c r="BB852" i="14"/>
  <c r="BD852" i="14" s="1"/>
  <c r="BC852" i="14"/>
  <c r="BB853" i="14"/>
  <c r="BD853" i="14" s="1"/>
  <c r="BC853" i="14"/>
  <c r="BB854" i="14"/>
  <c r="BD854" i="14" s="1"/>
  <c r="BC854" i="14"/>
  <c r="BB855" i="14"/>
  <c r="BD855" i="14" s="1"/>
  <c r="BC855" i="14"/>
  <c r="BB856" i="14"/>
  <c r="BD856" i="14" s="1"/>
  <c r="BC856" i="14"/>
  <c r="BB857" i="14"/>
  <c r="BC857" i="14"/>
  <c r="BB858" i="14"/>
  <c r="BC858" i="14"/>
  <c r="BB859" i="14"/>
  <c r="BC859" i="14"/>
  <c r="BB860" i="14"/>
  <c r="BC860" i="14"/>
  <c r="BB861" i="14"/>
  <c r="BC861" i="14"/>
  <c r="BB862" i="14"/>
  <c r="BD862" i="14" s="1"/>
  <c r="BC862" i="14"/>
  <c r="BB863" i="14"/>
  <c r="BD863" i="14" s="1"/>
  <c r="BC863" i="14"/>
  <c r="BB864" i="14"/>
  <c r="BC864" i="14"/>
  <c r="BB865" i="14"/>
  <c r="BC865" i="14"/>
  <c r="BB866" i="14"/>
  <c r="BD866" i="14" s="1"/>
  <c r="BC866" i="14"/>
  <c r="BB867" i="14"/>
  <c r="BC867" i="14"/>
  <c r="BB868" i="14"/>
  <c r="BD868" i="14" s="1"/>
  <c r="BC868" i="14"/>
  <c r="BB869" i="14"/>
  <c r="BD869" i="14" s="1"/>
  <c r="BC869" i="14"/>
  <c r="BB870" i="14"/>
  <c r="BD870" i="14" s="1"/>
  <c r="BC870" i="14"/>
  <c r="BB871" i="14"/>
  <c r="BD871" i="14" s="1"/>
  <c r="BC871" i="14"/>
  <c r="BB872" i="14"/>
  <c r="BD872" i="14" s="1"/>
  <c r="BC872" i="14"/>
  <c r="BB873" i="14"/>
  <c r="BD873" i="14" s="1"/>
  <c r="BC873" i="14"/>
  <c r="BB874" i="14"/>
  <c r="BD874" i="14" s="1"/>
  <c r="BC874" i="14"/>
  <c r="BB875" i="14"/>
  <c r="BC875" i="14"/>
  <c r="BB876" i="14"/>
  <c r="BD876" i="14" s="1"/>
  <c r="BC876" i="14"/>
  <c r="BB877" i="14"/>
  <c r="BC877" i="14"/>
  <c r="BB878" i="14"/>
  <c r="BC878" i="14"/>
  <c r="BB879" i="14"/>
  <c r="BC879" i="14"/>
  <c r="BB880" i="14"/>
  <c r="BC880" i="14"/>
  <c r="BB881" i="14"/>
  <c r="BC881" i="14"/>
  <c r="BB882" i="14"/>
  <c r="BD882" i="14" s="1"/>
  <c r="BC882" i="14"/>
  <c r="BB883" i="14"/>
  <c r="BD883" i="14" s="1"/>
  <c r="BC883" i="14"/>
  <c r="BB884" i="14"/>
  <c r="BC884" i="14"/>
  <c r="BB885" i="14"/>
  <c r="BC885" i="14"/>
  <c r="BB886" i="14"/>
  <c r="BC886" i="14"/>
  <c r="BB887" i="14"/>
  <c r="BC887" i="14"/>
  <c r="BB888" i="14"/>
  <c r="BD888" i="14" s="1"/>
  <c r="BC888" i="14"/>
  <c r="BB889" i="14"/>
  <c r="BC889" i="14"/>
  <c r="BB890" i="14"/>
  <c r="BC890" i="14"/>
  <c r="BB891" i="14"/>
  <c r="BC891" i="14"/>
  <c r="BB892" i="14"/>
  <c r="BD892" i="14" s="1"/>
  <c r="BC892" i="14"/>
  <c r="BB893" i="14"/>
  <c r="BC893" i="14"/>
  <c r="BB894" i="14"/>
  <c r="BC894" i="14"/>
  <c r="BB895" i="14"/>
  <c r="BC895" i="14"/>
  <c r="BB896" i="14"/>
  <c r="BC896" i="14"/>
  <c r="BB897" i="14"/>
  <c r="BD897" i="14" s="1"/>
  <c r="BC897" i="14"/>
  <c r="BB898" i="14"/>
  <c r="BD898" i="14" s="1"/>
  <c r="BC898" i="14"/>
  <c r="BB899" i="14"/>
  <c r="BD899" i="14" s="1"/>
  <c r="BC899" i="14"/>
  <c r="BB900" i="14"/>
  <c r="BC900" i="14"/>
  <c r="BB901" i="14"/>
  <c r="BC901" i="14"/>
  <c r="BB902" i="14"/>
  <c r="BC902" i="14"/>
  <c r="BB903" i="14"/>
  <c r="BD903" i="14" s="1"/>
  <c r="BC903" i="14"/>
  <c r="BB904" i="14"/>
  <c r="BC904" i="14"/>
  <c r="BB905" i="14"/>
  <c r="BC905" i="14"/>
  <c r="BB906" i="14"/>
  <c r="BD906" i="14" s="1"/>
  <c r="BC906" i="14"/>
  <c r="BB907" i="14"/>
  <c r="BD907" i="14" s="1"/>
  <c r="BC907" i="14"/>
  <c r="BB908" i="14"/>
  <c r="BD908" i="14" s="1"/>
  <c r="BC908" i="14"/>
  <c r="BB909" i="14"/>
  <c r="BC909" i="14"/>
  <c r="BB910" i="14"/>
  <c r="BC910" i="14"/>
  <c r="BB911" i="14"/>
  <c r="BC911" i="14"/>
  <c r="BB912" i="14"/>
  <c r="BC912" i="14"/>
  <c r="BB913" i="14"/>
  <c r="BD913" i="14" s="1"/>
  <c r="BC913" i="14"/>
  <c r="BB914" i="14"/>
  <c r="BD914" i="14" s="1"/>
  <c r="BC914" i="14"/>
  <c r="BB915" i="14"/>
  <c r="BC915" i="14"/>
  <c r="BB916" i="14"/>
  <c r="BD916" i="14" s="1"/>
  <c r="BC916" i="14"/>
  <c r="BB917" i="14"/>
  <c r="BD917" i="14" s="1"/>
  <c r="BC917" i="14"/>
  <c r="BB918" i="14"/>
  <c r="BD918" i="14" s="1"/>
  <c r="BC918" i="14"/>
  <c r="BB919" i="14"/>
  <c r="BD919" i="14" s="1"/>
  <c r="BC919" i="14"/>
  <c r="BB920" i="14"/>
  <c r="BC920" i="14"/>
  <c r="BB921" i="14"/>
  <c r="BC921" i="14"/>
  <c r="BB922" i="14"/>
  <c r="BD922" i="14" s="1"/>
  <c r="BC922" i="14"/>
  <c r="BB923" i="14"/>
  <c r="BD923" i="14" s="1"/>
  <c r="BC923" i="14"/>
  <c r="BB924" i="14"/>
  <c r="BD924" i="14" s="1"/>
  <c r="BC924" i="14"/>
  <c r="BB925" i="14"/>
  <c r="BC925" i="14"/>
  <c r="BB926" i="14"/>
  <c r="BD926" i="14" s="1"/>
  <c r="BC926" i="14"/>
  <c r="BB927" i="14"/>
  <c r="BD927" i="14" s="1"/>
  <c r="BC927" i="14"/>
  <c r="BB928" i="14"/>
  <c r="BD928" i="14" s="1"/>
  <c r="BC928" i="14"/>
  <c r="BB929" i="14"/>
  <c r="BC929" i="14"/>
  <c r="BB930" i="14"/>
  <c r="BD930" i="14" s="1"/>
  <c r="BC930" i="14"/>
  <c r="BB931" i="14"/>
  <c r="BD931" i="14" s="1"/>
  <c r="BC931" i="14"/>
  <c r="BB932" i="14"/>
  <c r="BD932" i="14" s="1"/>
  <c r="BC932" i="14"/>
  <c r="BB933" i="14"/>
  <c r="BC933" i="14"/>
  <c r="BB934" i="14"/>
  <c r="BC934" i="14"/>
  <c r="BB935" i="14"/>
  <c r="BC935" i="14"/>
  <c r="BB936" i="14"/>
  <c r="BD936" i="14" s="1"/>
  <c r="BC936" i="14"/>
  <c r="BB937" i="14"/>
  <c r="BD937" i="14" s="1"/>
  <c r="BC937" i="14"/>
  <c r="BC941" i="14"/>
  <c r="BC942" i="14"/>
  <c r="BC943" i="14"/>
  <c r="BC944" i="14"/>
  <c r="BC945" i="14"/>
  <c r="BC948" i="14"/>
  <c r="BC949" i="14"/>
  <c r="BC950" i="14"/>
  <c r="BC951" i="14"/>
  <c r="BC953" i="14"/>
  <c r="BC954" i="14"/>
  <c r="BC955" i="14"/>
  <c r="BC957" i="14"/>
  <c r="BC958" i="14"/>
  <c r="BC959" i="14"/>
  <c r="BC960" i="14"/>
  <c r="BC964" i="14"/>
  <c r="BC965" i="14"/>
  <c r="BC966" i="14"/>
  <c r="BC968" i="14"/>
  <c r="BC969" i="14"/>
  <c r="BC973" i="14"/>
  <c r="BC974" i="14"/>
  <c r="BC975" i="14"/>
  <c r="BC976" i="14"/>
  <c r="BC979" i="14"/>
  <c r="BC984" i="14"/>
  <c r="BC985" i="14"/>
  <c r="BC989" i="14"/>
  <c r="BC993" i="14"/>
  <c r="BC997" i="14"/>
  <c r="BC998" i="14"/>
  <c r="BC999" i="14"/>
  <c r="BC1002" i="14"/>
  <c r="BC1003" i="14"/>
  <c r="BC1004" i="14"/>
  <c r="BC1005" i="14"/>
  <c r="BC1006" i="14"/>
  <c r="BC1007" i="14"/>
  <c r="BC1008" i="14"/>
  <c r="BC1009" i="14"/>
  <c r="BC1010" i="14"/>
  <c r="BC1011" i="14"/>
  <c r="BC1012" i="14"/>
  <c r="BC1013" i="14"/>
  <c r="BC1014" i="14"/>
  <c r="BC1015" i="14"/>
  <c r="BC1016" i="14"/>
  <c r="BC1017" i="14"/>
  <c r="BC1018" i="14"/>
  <c r="BC1019" i="14"/>
  <c r="BC1020" i="14"/>
  <c r="BC1021" i="14"/>
  <c r="BC1022" i="14"/>
  <c r="BC1023" i="14"/>
  <c r="BC1024" i="14"/>
  <c r="BC1025" i="14"/>
  <c r="BC1026" i="14"/>
  <c r="BC1027" i="14"/>
  <c r="BC1028" i="14"/>
  <c r="BC1029" i="14"/>
  <c r="BC1030" i="14"/>
  <c r="BC1031" i="14"/>
  <c r="BC1032" i="14"/>
  <c r="BC1033" i="14"/>
  <c r="BC1034" i="14"/>
  <c r="BC1035" i="14"/>
  <c r="BC1036" i="14"/>
  <c r="BC1037" i="14"/>
  <c r="BC1038" i="14"/>
  <c r="BC1039" i="14"/>
  <c r="BC1040" i="14"/>
  <c r="BC1041" i="14"/>
  <c r="BC1042" i="14"/>
  <c r="BC1043" i="14"/>
  <c r="BC1044" i="14"/>
  <c r="BC1045" i="14"/>
  <c r="BC1046" i="14"/>
  <c r="BC1047" i="14"/>
  <c r="BC1048" i="14"/>
  <c r="BC1050" i="14"/>
  <c r="BC1051" i="14"/>
  <c r="BC1052" i="14"/>
  <c r="BC1053" i="14"/>
  <c r="BC1054" i="14"/>
  <c r="BC1055" i="14"/>
  <c r="BC1056" i="14"/>
  <c r="BC1057" i="14"/>
  <c r="BC1058" i="14"/>
  <c r="BC1059" i="14"/>
  <c r="BC1060" i="14"/>
  <c r="BC1063" i="14"/>
  <c r="BC1066" i="14"/>
  <c r="BC1067" i="14"/>
  <c r="BC1068" i="14"/>
  <c r="BC1072" i="14"/>
  <c r="BC1075" i="14"/>
  <c r="BC1076" i="14"/>
  <c r="BC1077" i="14"/>
  <c r="BC1078" i="14"/>
  <c r="BC1080" i="14"/>
  <c r="BC1081" i="14"/>
  <c r="BC1084" i="14"/>
  <c r="BC1085" i="14"/>
  <c r="BC1089" i="14"/>
  <c r="BC1090" i="14"/>
  <c r="BC1091" i="14"/>
  <c r="BC1093" i="14"/>
  <c r="BC1094" i="14"/>
  <c r="BC1095" i="14"/>
  <c r="BC1096" i="14"/>
  <c r="BC1098" i="14"/>
  <c r="BC1102" i="14"/>
  <c r="BC1104" i="14"/>
  <c r="BC1106" i="14"/>
  <c r="BC1109" i="14"/>
  <c r="BC1110" i="14"/>
  <c r="BC1112" i="14"/>
  <c r="BC1113" i="14"/>
  <c r="BC1114" i="14"/>
  <c r="BC1119" i="14"/>
  <c r="BC1120" i="14"/>
  <c r="BC1121" i="14"/>
  <c r="BC1122" i="14"/>
  <c r="BC1123" i="14"/>
  <c r="BC1124" i="14"/>
  <c r="BC1125" i="14"/>
  <c r="BC1126" i="14"/>
  <c r="BC1127" i="14"/>
  <c r="BC1128" i="14"/>
  <c r="BC1129" i="14"/>
  <c r="BC1130" i="14"/>
  <c r="BC1131" i="14"/>
  <c r="BC1132" i="14"/>
  <c r="BC1136" i="14"/>
  <c r="BC1138" i="14"/>
  <c r="BC1140" i="14"/>
  <c r="BC1141" i="14"/>
  <c r="BC1142" i="14"/>
  <c r="BC1147" i="14"/>
  <c r="BC1150" i="14"/>
  <c r="BC1151" i="14"/>
  <c r="BC1152" i="14"/>
  <c r="BC1153" i="14"/>
  <c r="BC1154" i="14"/>
  <c r="BC1156" i="14"/>
  <c r="BC1157" i="14"/>
  <c r="BC1158" i="14"/>
  <c r="BC1160" i="14"/>
  <c r="BC1162" i="14"/>
  <c r="BC1163" i="14"/>
  <c r="BC1166" i="14"/>
  <c r="BC1170" i="14"/>
  <c r="BC1171" i="14"/>
  <c r="BC1172" i="14"/>
  <c r="BC1173" i="14"/>
  <c r="BC1174" i="14"/>
  <c r="BC1175" i="14"/>
  <c r="BC1176" i="14"/>
  <c r="BC1177" i="14"/>
  <c r="BC1178" i="14"/>
  <c r="BC1179" i="14"/>
  <c r="BC1180" i="14"/>
  <c r="BC1181" i="14"/>
  <c r="BC1182" i="14"/>
  <c r="BC1183" i="14"/>
  <c r="BC1184" i="14"/>
  <c r="BC1185" i="14"/>
  <c r="BC1186" i="14"/>
  <c r="BC1187" i="14"/>
  <c r="BC1188" i="14"/>
  <c r="BC1189" i="14"/>
  <c r="BC1190" i="14"/>
  <c r="BC1191" i="14"/>
  <c r="BC1192" i="14"/>
  <c r="BC1193" i="14"/>
  <c r="BC1194" i="14"/>
  <c r="BC1195" i="14"/>
  <c r="BC1196" i="14"/>
  <c r="BC1197" i="14"/>
  <c r="BC1198" i="14"/>
  <c r="BC1199" i="14"/>
  <c r="BC1200" i="14"/>
  <c r="BC1201" i="14"/>
  <c r="BC1202" i="14"/>
  <c r="BC1203" i="14"/>
  <c r="BC1204" i="14"/>
  <c r="BC1205" i="14"/>
  <c r="BC1206" i="14"/>
  <c r="BC1207" i="14"/>
  <c r="BC1208" i="14"/>
  <c r="BC1209" i="14"/>
  <c r="BC1210" i="14"/>
  <c r="BC1211" i="14"/>
  <c r="BC1212" i="14"/>
  <c r="BC1213" i="14"/>
  <c r="BC1214" i="14"/>
  <c r="BC1219" i="14"/>
  <c r="BC1220" i="14"/>
  <c r="BC1221" i="14"/>
  <c r="BC1222" i="14"/>
  <c r="BC1223" i="14"/>
  <c r="BC1224" i="14"/>
  <c r="BC1225" i="14"/>
  <c r="BC1226" i="14"/>
  <c r="BC1227" i="14"/>
  <c r="BC1228" i="14"/>
  <c r="BC1229" i="14"/>
  <c r="BC1230" i="14"/>
  <c r="BC1231" i="14"/>
  <c r="BC1232" i="14"/>
  <c r="BC1233" i="14"/>
  <c r="BC1234" i="14"/>
  <c r="BC1235" i="14"/>
  <c r="BC1236" i="14"/>
  <c r="BC1237" i="14"/>
  <c r="BC1238" i="14"/>
  <c r="BC1239" i="14"/>
  <c r="BC1240" i="14"/>
  <c r="BC1241" i="14"/>
  <c r="BC1242" i="14"/>
  <c r="BC1243" i="14"/>
  <c r="BC1244" i="14"/>
  <c r="BC1245" i="14"/>
  <c r="BC1246" i="14"/>
  <c r="BC1247" i="14"/>
  <c r="BC1248" i="14"/>
  <c r="BC1249" i="14"/>
  <c r="BC1250" i="14"/>
  <c r="BC1251" i="14"/>
  <c r="BC1252" i="14"/>
  <c r="BC1253" i="14"/>
  <c r="BC1254" i="14"/>
  <c r="BC1255" i="14"/>
  <c r="BC1256" i="14"/>
  <c r="BC1257" i="14"/>
  <c r="BC1258" i="14"/>
  <c r="BC1259" i="14"/>
  <c r="BC1260" i="14"/>
  <c r="BC1261" i="14"/>
  <c r="BC1262" i="14"/>
  <c r="BC1266" i="14"/>
  <c r="BC1267" i="14"/>
  <c r="BC1268" i="14"/>
  <c r="BC1269" i="14"/>
  <c r="BC1270" i="14"/>
  <c r="BC1271" i="14"/>
  <c r="BC1272" i="14"/>
  <c r="BC1273" i="14"/>
  <c r="BC1274" i="14"/>
  <c r="BC1275" i="14"/>
  <c r="BC1276" i="14"/>
  <c r="BC1277" i="14"/>
  <c r="BC1278" i="14"/>
  <c r="BC1279" i="14"/>
  <c r="BC1280" i="14"/>
  <c r="BC1281" i="14"/>
  <c r="BC1282" i="14"/>
  <c r="BC1283" i="14"/>
  <c r="BC1284" i="14"/>
  <c r="BC1285" i="14"/>
  <c r="BC1286" i="14"/>
  <c r="BC1287" i="14"/>
  <c r="BC1288" i="14"/>
  <c r="BC1289" i="14"/>
  <c r="BC1290" i="14"/>
  <c r="BC1291" i="14"/>
  <c r="BC1292" i="14"/>
  <c r="BC1293" i="14"/>
  <c r="BC1294" i="14"/>
  <c r="BC1295" i="14"/>
  <c r="BC1296" i="14"/>
  <c r="BC1297" i="14"/>
  <c r="BC1298" i="14"/>
  <c r="BC1299" i="14"/>
  <c r="BC1300" i="14"/>
  <c r="BC1301" i="14"/>
  <c r="BC1302" i="14"/>
  <c r="BC1303" i="14"/>
  <c r="BC1304" i="14"/>
  <c r="BC1305" i="14"/>
  <c r="BC1306" i="14"/>
  <c r="BC1307" i="14"/>
  <c r="BC1308" i="14"/>
  <c r="BC1309" i="14"/>
  <c r="BC1310" i="14"/>
  <c r="BC1311" i="14"/>
  <c r="BC1312" i="14"/>
  <c r="BC1313" i="14"/>
  <c r="BC1314" i="14"/>
  <c r="BC1315" i="14"/>
  <c r="BC1316" i="14"/>
  <c r="BC1317" i="14"/>
  <c r="BC1318" i="14"/>
  <c r="BC1319" i="14"/>
  <c r="BC1320" i="14"/>
  <c r="BC1321" i="14"/>
  <c r="BC1322" i="14"/>
  <c r="BC1323" i="14"/>
  <c r="BC1324" i="14"/>
  <c r="BC1325" i="14"/>
  <c r="BC1329" i="14"/>
  <c r="BC1330" i="14"/>
  <c r="BC1331" i="14"/>
  <c r="BC1332" i="14"/>
  <c r="BC1333" i="14"/>
  <c r="BC1334" i="14"/>
  <c r="BC1335" i="14"/>
  <c r="BC1336" i="14"/>
  <c r="BC1337" i="14"/>
  <c r="BC1338" i="14"/>
  <c r="BC1339" i="14"/>
  <c r="BC1340" i="14"/>
  <c r="BC1341" i="14"/>
  <c r="BC1342" i="14"/>
  <c r="BC1343" i="14"/>
  <c r="BC1344" i="14"/>
  <c r="BC1345" i="14"/>
  <c r="BC1346" i="14"/>
  <c r="BC1347" i="14"/>
  <c r="BC1348" i="14"/>
  <c r="BC1349" i="14"/>
  <c r="BC1350" i="14"/>
  <c r="BC1351" i="14"/>
  <c r="BC1352" i="14"/>
  <c r="BC1353" i="14"/>
  <c r="BC1354" i="14"/>
  <c r="BC1355" i="14"/>
  <c r="BC1356" i="14"/>
  <c r="BC1357" i="14"/>
  <c r="BC1358" i="14"/>
  <c r="BC1359" i="14"/>
  <c r="BC1360" i="14"/>
  <c r="BC1361" i="14"/>
  <c r="BC1362" i="14"/>
  <c r="BC1363" i="14"/>
  <c r="BC1364" i="14"/>
  <c r="BC1365" i="14"/>
  <c r="BC1366" i="14"/>
  <c r="BC1367" i="14"/>
  <c r="BC1368" i="14"/>
  <c r="BC1369" i="14"/>
  <c r="BC1370" i="14"/>
  <c r="BC1371" i="14"/>
  <c r="BC1372" i="14"/>
  <c r="BC1373" i="14"/>
  <c r="BC1374" i="14"/>
  <c r="BC1375" i="14"/>
  <c r="BC1376" i="14"/>
  <c r="BC1377" i="14"/>
  <c r="BC1378" i="14"/>
  <c r="BC1379" i="14"/>
  <c r="BC1380" i="14"/>
  <c r="BC1381" i="14"/>
  <c r="BC1382" i="14"/>
  <c r="BC1383" i="14"/>
  <c r="BC1384" i="14"/>
  <c r="BC1385" i="14"/>
  <c r="BC1386" i="14"/>
  <c r="BC1387" i="14"/>
  <c r="BC1388" i="14"/>
  <c r="BC1389" i="14"/>
  <c r="BC1390" i="14"/>
  <c r="BC1391" i="14"/>
  <c r="BC1392" i="14"/>
  <c r="BC1393" i="14"/>
  <c r="BC1394" i="14"/>
  <c r="BC1395" i="14"/>
  <c r="BC1396" i="14"/>
  <c r="BC1397" i="14"/>
  <c r="BC1398" i="14"/>
  <c r="BC1399" i="14"/>
  <c r="BC1400" i="14"/>
  <c r="BC1401" i="14"/>
  <c r="BC1402" i="14"/>
  <c r="BC1403" i="14"/>
  <c r="BC1404" i="14"/>
  <c r="BC1405" i="14"/>
  <c r="BC1406" i="14"/>
  <c r="BC1407" i="14"/>
  <c r="BC1408" i="14"/>
  <c r="BC1409" i="14"/>
  <c r="BC1410" i="14"/>
  <c r="BC1411" i="14"/>
  <c r="BC1412" i="14"/>
  <c r="BC1413" i="14"/>
  <c r="BC1416" i="14"/>
  <c r="BC1417" i="14"/>
  <c r="BC1418" i="14"/>
  <c r="BC1419" i="14"/>
  <c r="BC1420" i="14"/>
  <c r="BC1421" i="14"/>
  <c r="BC1422" i="14"/>
  <c r="BC1423" i="14"/>
  <c r="BC1424" i="14"/>
  <c r="BC1425" i="14"/>
  <c r="BC1426" i="14"/>
  <c r="BC1427" i="14"/>
  <c r="BC1428" i="14"/>
  <c r="BC1429" i="14"/>
  <c r="BC1430" i="14"/>
  <c r="BC1431" i="14"/>
  <c r="BC1432" i="14"/>
  <c r="BC1433" i="14"/>
  <c r="BC1434" i="14"/>
  <c r="BC1435" i="14"/>
  <c r="BC1436" i="14"/>
  <c r="BC1437" i="14"/>
  <c r="BC1438" i="14"/>
  <c r="BC1439" i="14"/>
  <c r="BC1440" i="14"/>
  <c r="BC1441" i="14"/>
  <c r="BC1442" i="14"/>
  <c r="BC1443" i="14"/>
  <c r="BC1444" i="14"/>
  <c r="BC1445" i="14"/>
  <c r="BC1446" i="14"/>
  <c r="BC1447" i="14"/>
  <c r="BC1448" i="14"/>
  <c r="BC1449" i="14"/>
  <c r="BC1450" i="14"/>
  <c r="BC1451" i="14"/>
  <c r="BC1452" i="14"/>
  <c r="BC1453" i="14"/>
  <c r="BC1454" i="14"/>
  <c r="BC1455" i="14"/>
  <c r="BC1456" i="14"/>
  <c r="BC1457" i="14"/>
  <c r="BC1458" i="14"/>
  <c r="BC1459" i="14"/>
  <c r="BC1460" i="14"/>
  <c r="BC1461" i="14"/>
  <c r="BC1462" i="14"/>
  <c r="BC1463" i="14"/>
  <c r="BC1464" i="14"/>
  <c r="BC1465" i="14"/>
  <c r="BC1466" i="14"/>
  <c r="BC1467" i="14"/>
  <c r="BC1468" i="14"/>
  <c r="BC1469" i="14"/>
  <c r="BC1470" i="14"/>
  <c r="BC1471" i="14"/>
  <c r="BC1472" i="14"/>
  <c r="BC1473" i="14"/>
  <c r="BC1474" i="14"/>
  <c r="BC1475" i="14"/>
  <c r="BC1476" i="14"/>
  <c r="BC1477" i="14"/>
  <c r="BC1478" i="14"/>
  <c r="BC1479" i="14"/>
  <c r="BC1480" i="14"/>
  <c r="BC1481" i="14"/>
  <c r="BC1482" i="14"/>
  <c r="BC1483" i="14"/>
  <c r="BC1484" i="14"/>
  <c r="BC1485" i="14"/>
  <c r="BC1486" i="14"/>
  <c r="BC1487" i="14"/>
  <c r="BC1488" i="14"/>
  <c r="BC1489" i="14"/>
  <c r="BC1490" i="14"/>
  <c r="BC1491" i="14"/>
  <c r="BC1492" i="14"/>
  <c r="BC1493" i="14"/>
  <c r="BC1494" i="14"/>
  <c r="BC1495" i="14"/>
  <c r="BC1496" i="14"/>
  <c r="BC1497" i="14"/>
  <c r="BC1498" i="14"/>
  <c r="BC1499" i="14"/>
  <c r="BC1500" i="14"/>
  <c r="BC1501" i="14"/>
  <c r="BC1502" i="14"/>
  <c r="BC1503" i="14"/>
  <c r="BC1504" i="14"/>
  <c r="BC1505" i="14"/>
  <c r="BC1506" i="14"/>
  <c r="BC1507" i="14"/>
  <c r="BC1508" i="14"/>
  <c r="BC1509" i="14"/>
  <c r="BC1510" i="14"/>
  <c r="BC1511" i="14"/>
  <c r="BC1512" i="14"/>
  <c r="BC1513" i="14"/>
  <c r="BC1514" i="14"/>
  <c r="BC1515" i="14"/>
  <c r="BC1516" i="14"/>
  <c r="BC1517" i="14"/>
  <c r="BC1518" i="14"/>
  <c r="BC1519" i="14"/>
  <c r="BC1520" i="14"/>
  <c r="BC1521" i="14"/>
  <c r="BC1522" i="14"/>
  <c r="BC1523" i="14"/>
  <c r="BC1524" i="14"/>
  <c r="BC1525" i="14"/>
  <c r="BC1526" i="14"/>
  <c r="BC1527" i="14"/>
  <c r="BC1528" i="14"/>
  <c r="BC1529" i="14"/>
  <c r="BC1530" i="14"/>
  <c r="BC1531" i="14"/>
  <c r="BC1532" i="14"/>
  <c r="BC1533" i="14"/>
  <c r="BC1534" i="14"/>
  <c r="BC1535" i="14"/>
  <c r="BC1536" i="14"/>
  <c r="BC1537" i="14"/>
  <c r="BC1538" i="14"/>
  <c r="BC1539" i="14"/>
  <c r="BC1540" i="14"/>
  <c r="BC1541" i="14"/>
  <c r="BC1542" i="14"/>
  <c r="BC1543" i="14"/>
  <c r="BC1544" i="14"/>
  <c r="BC1545" i="14"/>
  <c r="BC1546" i="14"/>
  <c r="BC1547" i="14"/>
  <c r="BC1548" i="14"/>
  <c r="BC1549" i="14"/>
  <c r="BC1550" i="14"/>
  <c r="BC1551" i="14"/>
  <c r="BC1552" i="14"/>
  <c r="BC1553" i="14"/>
  <c r="BC1554" i="14"/>
  <c r="BC1555" i="14"/>
  <c r="BC1556" i="14"/>
  <c r="BC1557" i="14"/>
  <c r="BC1558" i="14"/>
  <c r="BC1559" i="14"/>
  <c r="BC1560" i="14"/>
  <c r="BC1561" i="14"/>
  <c r="BC1562" i="14"/>
  <c r="BD354" i="14" l="1"/>
  <c r="BD278" i="14"/>
  <c r="BD307" i="14"/>
  <c r="BD303" i="14"/>
  <c r="BD282" i="14"/>
  <c r="BD384" i="14"/>
  <c r="BD355" i="14"/>
  <c r="BD295" i="14"/>
  <c r="BD608" i="14"/>
  <c r="BD364" i="14"/>
  <c r="BD270" i="14"/>
  <c r="BD473" i="14"/>
  <c r="BD342" i="14"/>
  <c r="BD564" i="14"/>
  <c r="BD454" i="14"/>
  <c r="BD558" i="14"/>
  <c r="BD560" i="14"/>
  <c r="BD545" i="14"/>
  <c r="BD458" i="14"/>
  <c r="BD371" i="14"/>
  <c r="BD531" i="14"/>
  <c r="BD527" i="14"/>
  <c r="BD339" i="14"/>
  <c r="BD279" i="14"/>
  <c r="BD277" i="14"/>
  <c r="BD507" i="14"/>
  <c r="BD816" i="14"/>
  <c r="BD465" i="14"/>
  <c r="BD462" i="14"/>
  <c r="BD452" i="14"/>
  <c r="BD447" i="14"/>
  <c r="BD439" i="14"/>
  <c r="BD395" i="14"/>
  <c r="BD261" i="14"/>
  <c r="BD226" i="14"/>
  <c r="BD222" i="14"/>
  <c r="BD496" i="14"/>
  <c r="BD910" i="14"/>
  <c r="BD598" i="14"/>
  <c r="BD450" i="14"/>
  <c r="BD394" i="14"/>
  <c r="BD929" i="14"/>
  <c r="BD925" i="14"/>
  <c r="BD909" i="14"/>
  <c r="BD836" i="14"/>
  <c r="BD834" i="14"/>
  <c r="BD351" i="14"/>
  <c r="BD891" i="14"/>
  <c r="BD587" i="14"/>
  <c r="BD563" i="14"/>
  <c r="BD565" i="14"/>
  <c r="BD449" i="14"/>
  <c r="BD325" i="14"/>
  <c r="BD323" i="14"/>
  <c r="BD504" i="14"/>
  <c r="BD269" i="14"/>
  <c r="BD244" i="14"/>
  <c r="BD481" i="14"/>
  <c r="BD361" i="14"/>
  <c r="BD549" i="14"/>
  <c r="BD547" i="14"/>
  <c r="BD380" i="14"/>
  <c r="BD419" i="14"/>
  <c r="BD410" i="14"/>
  <c r="BD401" i="14"/>
  <c r="BD392" i="14"/>
  <c r="BD343" i="14"/>
  <c r="BD330" i="14"/>
  <c r="BD324" i="14"/>
  <c r="BD935" i="14"/>
  <c r="BD887" i="14"/>
  <c r="BD885" i="14"/>
  <c r="BD877" i="14"/>
  <c r="BD830" i="14"/>
  <c r="BD626" i="14"/>
  <c r="BD349" i="14"/>
  <c r="BD438" i="14"/>
  <c r="BD501" i="14"/>
  <c r="BD506" i="14"/>
  <c r="BD490" i="14"/>
  <c r="BD215" i="14"/>
  <c r="BD893" i="14"/>
  <c r="BD880" i="14"/>
  <c r="BD864" i="14"/>
  <c r="BD831" i="14"/>
  <c r="BD829" i="14"/>
  <c r="BD621" i="14"/>
  <c r="BD603" i="14"/>
  <c r="BD551" i="14"/>
  <c r="BD521" i="14"/>
  <c r="BD411" i="14"/>
  <c r="BD397" i="14"/>
  <c r="BD276" i="14"/>
  <c r="BD274" i="14"/>
  <c r="BD492" i="14"/>
  <c r="BD482" i="14"/>
  <c r="BD211" i="14"/>
  <c r="BD902" i="14"/>
  <c r="BD900" i="14"/>
  <c r="BD865" i="14"/>
  <c r="BD861" i="14"/>
  <c r="BD842" i="14"/>
  <c r="BD823" i="14"/>
  <c r="BD610" i="14"/>
  <c r="BD623" i="14"/>
  <c r="BD363" i="14"/>
  <c r="BD362" i="14"/>
  <c r="BD430" i="14"/>
  <c r="BD530" i="14"/>
  <c r="BD524" i="14"/>
  <c r="BD388" i="14"/>
  <c r="BD285" i="14"/>
  <c r="BD273" i="14"/>
  <c r="BD310" i="14"/>
  <c r="BD499" i="14"/>
  <c r="BD256" i="14"/>
  <c r="BD254" i="14"/>
  <c r="BD253" i="14"/>
  <c r="BD225" i="14"/>
  <c r="BD894" i="14"/>
  <c r="BD890" i="14"/>
  <c r="BD822" i="14"/>
  <c r="BD820" i="14"/>
  <c r="BD537" i="14"/>
  <c r="BD356" i="14"/>
  <c r="BD456" i="14"/>
  <c r="BD348" i="14"/>
  <c r="BD399" i="14"/>
  <c r="BD247" i="14"/>
  <c r="BD240" i="14"/>
  <c r="BD233" i="14"/>
  <c r="BD228" i="14"/>
  <c r="BD934" i="14"/>
  <c r="BD915" i="14"/>
  <c r="BD904" i="14"/>
  <c r="BD238" i="14"/>
  <c r="BD817" i="14"/>
  <c r="BD619" i="14"/>
  <c r="BD590" i="14"/>
  <c r="BD562" i="14"/>
  <c r="BD588" i="14"/>
  <c r="BD369" i="14"/>
  <c r="BD552" i="14"/>
  <c r="BD548" i="14"/>
  <c r="BD383" i="14"/>
  <c r="BD372" i="14"/>
  <c r="BD359" i="14"/>
  <c r="BD344" i="14"/>
  <c r="BD338" i="14"/>
  <c r="BD329" i="14"/>
  <c r="BD306" i="14"/>
  <c r="BD304" i="14"/>
  <c r="BD512" i="14"/>
  <c r="BD825" i="14"/>
  <c r="BD350" i="14"/>
  <c r="BD429" i="14"/>
  <c r="BD420" i="14"/>
  <c r="BD396" i="14"/>
  <c r="BD328" i="14"/>
  <c r="BD309" i="14"/>
  <c r="BD300" i="14"/>
  <c r="BD508" i="14"/>
  <c r="BD500" i="14"/>
  <c r="BD239" i="14"/>
  <c r="BD489" i="14"/>
  <c r="BD208" i="14"/>
  <c r="BD196" i="14"/>
  <c r="BD224" i="14"/>
  <c r="BD203" i="14"/>
  <c r="BD205" i="14"/>
  <c r="BD221" i="14"/>
  <c r="BD477" i="14"/>
  <c r="BD879" i="14"/>
  <c r="BD860" i="14"/>
  <c r="BD840" i="14"/>
  <c r="BD838" i="14"/>
  <c r="BD821" i="14"/>
  <c r="BD818" i="14"/>
  <c r="BD613" i="14"/>
  <c r="BD593" i="14"/>
  <c r="BD461" i="14"/>
  <c r="BD459" i="14"/>
  <c r="BD357" i="14"/>
  <c r="BD414" i="14"/>
  <c r="BD340" i="14"/>
  <c r="BD333" i="14"/>
  <c r="BD281" i="14"/>
  <c r="BD315" i="14"/>
  <c r="BD312" i="14"/>
  <c r="BD493" i="14"/>
  <c r="BD503" i="14"/>
  <c r="BD245" i="14"/>
  <c r="BD265" i="14"/>
  <c r="BD266" i="14"/>
  <c r="BD264" i="14"/>
  <c r="BD230" i="14"/>
  <c r="BD192" i="14"/>
  <c r="BD191" i="14"/>
  <c r="BD476" i="14"/>
  <c r="BD886" i="14"/>
  <c r="BD778" i="14"/>
  <c r="BD594" i="14"/>
  <c r="BD455" i="14"/>
  <c r="BD453" i="14"/>
  <c r="BD428" i="14"/>
  <c r="BD528" i="14"/>
  <c r="BD334" i="14"/>
  <c r="BD327" i="14"/>
  <c r="BD287" i="14"/>
  <c r="BD302" i="14"/>
  <c r="BD291" i="14"/>
  <c r="BD255" i="14"/>
  <c r="BD488" i="14"/>
  <c r="BD194" i="14"/>
  <c r="BD213" i="14"/>
  <c r="BD393" i="14"/>
  <c r="BD478" i="14"/>
  <c r="BD529" i="14"/>
  <c r="BD485" i="14"/>
  <c r="BD263" i="14"/>
  <c r="BD242" i="14"/>
  <c r="BD251" i="14"/>
  <c r="BD259" i="14"/>
  <c r="BD210" i="14"/>
  <c r="BD234" i="14"/>
  <c r="BD227" i="14"/>
  <c r="BD218" i="14"/>
</calcChain>
</file>

<file path=xl/sharedStrings.xml><?xml version="1.0" encoding="utf-8"?>
<sst xmlns="http://schemas.openxmlformats.org/spreadsheetml/2006/main" count="8739" uniqueCount="1682">
  <si>
    <t>Table 1</t>
  </si>
  <si>
    <t>MICHIGAN STATE UNIVERSITY</t>
  </si>
  <si>
    <t>POTATO BREEDING and GENETICS</t>
  </si>
  <si>
    <t>ADVANCED CHIP-PROCESSING TRIAL</t>
  </si>
  <si>
    <t>MONTCALM RESEARCH CENTER</t>
  </si>
  <si>
    <t>PERCENT (%)</t>
  </si>
  <si>
    <t>3-YR AVG</t>
  </si>
  <si>
    <t>PVY</t>
  </si>
  <si>
    <t>CWT/A</t>
  </si>
  <si>
    <r>
      <t>PERCENT OF TOTAL</t>
    </r>
    <r>
      <rPr>
        <vertAlign val="superscript"/>
        <sz val="11"/>
        <rFont val="Times New Roman"/>
        <family val="1"/>
      </rPr>
      <t>1</t>
    </r>
  </si>
  <si>
    <t>CHIP</t>
  </si>
  <si>
    <r>
      <t>TUBER QUALITY</t>
    </r>
    <r>
      <rPr>
        <vertAlign val="superscript"/>
        <sz val="11"/>
        <rFont val="Times New Roman"/>
        <family val="1"/>
      </rPr>
      <t>4</t>
    </r>
  </si>
  <si>
    <t>US#1</t>
  </si>
  <si>
    <t>LINE</t>
  </si>
  <si>
    <t>Resistant</t>
  </si>
  <si>
    <t>N</t>
  </si>
  <si>
    <t>TOTAL</t>
  </si>
  <si>
    <t>Bs</t>
  </si>
  <si>
    <t>OV</t>
  </si>
  <si>
    <t>PO</t>
  </si>
  <si>
    <t>SP GR</t>
  </si>
  <si>
    <r>
      <t>SCORE</t>
    </r>
    <r>
      <rPr>
        <vertAlign val="superscript"/>
        <sz val="11"/>
        <rFont val="Times New Roman"/>
        <family val="1"/>
      </rPr>
      <t>2</t>
    </r>
  </si>
  <si>
    <t>HH</t>
  </si>
  <si>
    <t>IBS</t>
  </si>
  <si>
    <t>BC</t>
  </si>
  <si>
    <r>
      <t>SCAB</t>
    </r>
    <r>
      <rPr>
        <vertAlign val="superscript"/>
        <sz val="11"/>
        <rFont val="Times New Roman"/>
        <family val="1"/>
      </rPr>
      <t>5</t>
    </r>
  </si>
  <si>
    <r>
      <t>MAT</t>
    </r>
    <r>
      <rPr>
        <vertAlign val="superscript"/>
        <sz val="11"/>
        <rFont val="Times New Roman"/>
        <family val="1"/>
      </rPr>
      <t>6</t>
    </r>
  </si>
  <si>
    <r>
      <t>BRUISE</t>
    </r>
    <r>
      <rPr>
        <vertAlign val="superscript"/>
        <sz val="11"/>
        <rFont val="Times New Roman"/>
        <family val="1"/>
      </rPr>
      <t>7</t>
    </r>
  </si>
  <si>
    <r>
      <t>LB</t>
    </r>
    <r>
      <rPr>
        <vertAlign val="superscript"/>
        <sz val="11"/>
        <rFont val="Times New Roman"/>
        <family val="1"/>
      </rPr>
      <t>8</t>
    </r>
  </si>
  <si>
    <t>MSBB630-2</t>
  </si>
  <si>
    <t>PVYR</t>
  </si>
  <si>
    <t>-</t>
  </si>
  <si>
    <t>MSFF036-1</t>
  </si>
  <si>
    <t>622*</t>
  </si>
  <si>
    <t>MSGG409-3</t>
  </si>
  <si>
    <t>MSBB636-11</t>
  </si>
  <si>
    <t>581*</t>
  </si>
  <si>
    <t>MSDD376-4</t>
  </si>
  <si>
    <t>487*</t>
  </si>
  <si>
    <t>MSDD553-1</t>
  </si>
  <si>
    <t>542*</t>
  </si>
  <si>
    <t>MSEE035-4</t>
  </si>
  <si>
    <t>MSEE171-2</t>
  </si>
  <si>
    <t>MSGG194-3</t>
  </si>
  <si>
    <t>MSFF037-17</t>
  </si>
  <si>
    <t>540*</t>
  </si>
  <si>
    <t>MSDD372-07</t>
  </si>
  <si>
    <t>517*</t>
  </si>
  <si>
    <t>MSFF038-3</t>
  </si>
  <si>
    <t>MSBB635-14</t>
  </si>
  <si>
    <t>MSEE207-2</t>
  </si>
  <si>
    <t>500*</t>
  </si>
  <si>
    <t>MSFF007-2</t>
  </si>
  <si>
    <t>454*</t>
  </si>
  <si>
    <t>MSDD249-9</t>
  </si>
  <si>
    <t>462*</t>
  </si>
  <si>
    <t>MSAA260-3</t>
  </si>
  <si>
    <t>MSBB060-1</t>
  </si>
  <si>
    <t>MSAA076-6</t>
  </si>
  <si>
    <t>MSEE016-07</t>
  </si>
  <si>
    <t>MSBB230-1</t>
  </si>
  <si>
    <t>MSFF079-16</t>
  </si>
  <si>
    <t>398*</t>
  </si>
  <si>
    <t>MSAA240-5</t>
  </si>
  <si>
    <t>MSBB058-3</t>
  </si>
  <si>
    <t>MSFF077-4</t>
  </si>
  <si>
    <t>MSBB614-15</t>
  </si>
  <si>
    <t>MSFF097-6</t>
  </si>
  <si>
    <t>375*</t>
  </si>
  <si>
    <t>MSW474-1</t>
  </si>
  <si>
    <t>MSDD244-05</t>
  </si>
  <si>
    <t>394*</t>
  </si>
  <si>
    <t>MSDD247-07</t>
  </si>
  <si>
    <t>MSBB058-1</t>
  </si>
  <si>
    <t>418*</t>
  </si>
  <si>
    <t>Lamoka</t>
  </si>
  <si>
    <t>MSEE016-10</t>
  </si>
  <si>
    <t>MSEE031-3</t>
  </si>
  <si>
    <t>MSEE182-3</t>
  </si>
  <si>
    <t>MSAA217-3</t>
  </si>
  <si>
    <t>MSDD247-11</t>
  </si>
  <si>
    <t>MSBB610-13</t>
  </si>
  <si>
    <t>396*</t>
  </si>
  <si>
    <t>Dundee (MSZ242-13)</t>
  </si>
  <si>
    <t>Manistee</t>
  </si>
  <si>
    <t>251*</t>
  </si>
  <si>
    <t>MSDD089-2</t>
  </si>
  <si>
    <t>335*</t>
  </si>
  <si>
    <t>MSZ025-2</t>
  </si>
  <si>
    <t>MSGG263-1</t>
  </si>
  <si>
    <t>MSGG349-3</t>
  </si>
  <si>
    <t>Mackinaw</t>
  </si>
  <si>
    <t>MSDD085-13</t>
  </si>
  <si>
    <t>MSDD039-01</t>
  </si>
  <si>
    <t>MSDD244-15</t>
  </si>
  <si>
    <t>Petoskey</t>
  </si>
  <si>
    <t>MSDD042-01</t>
  </si>
  <si>
    <t>MSEE115-1</t>
  </si>
  <si>
    <t>MSGG426-2</t>
  </si>
  <si>
    <t>MSGG195-1</t>
  </si>
  <si>
    <t>MSFF292-1</t>
  </si>
  <si>
    <t>279*</t>
  </si>
  <si>
    <t>NY163</t>
  </si>
  <si>
    <t>286*</t>
  </si>
  <si>
    <t>MSFF321-1</t>
  </si>
  <si>
    <t>Snowden</t>
  </si>
  <si>
    <t>Atlantic</t>
  </si>
  <si>
    <t>MEAN</t>
  </si>
  <si>
    <t>Plant Date:</t>
  </si>
  <si>
    <r>
      <t>2</t>
    </r>
    <r>
      <rPr>
        <sz val="9"/>
        <rFont val="Times New Roman"/>
        <family val="1"/>
      </rPr>
      <t>CHIP SCORE: SNAC Scale (Out of the field); Ratings: 1-5; 1: Excellent, 5: Poor.</t>
    </r>
  </si>
  <si>
    <t>Vine Kill:</t>
  </si>
  <si>
    <t>Days from planting to vine kill:</t>
  </si>
  <si>
    <r>
      <t>5</t>
    </r>
    <r>
      <rPr>
        <sz val="9"/>
        <rFont val="Times New Roman"/>
        <family val="1"/>
      </rPr>
      <t>SCAB DISEASE RATING: MSU Scab Nursery;  0: No Infection;  1: Low Infection &lt;5%;  3: Intermediate;  5: Highly Susceptible.</t>
    </r>
  </si>
  <si>
    <r>
      <t>7</t>
    </r>
    <r>
      <rPr>
        <sz val="9"/>
        <rFont val="Times New Roman"/>
        <family val="1"/>
      </rPr>
      <t>BRUISE: Simulated blackspot bruise test, average number of spots per tuber.</t>
    </r>
  </si>
  <si>
    <r>
      <t>8</t>
    </r>
    <r>
      <rPr>
        <sz val="9"/>
        <rFont val="Times New Roman"/>
        <family val="1"/>
      </rPr>
      <t>LB  Late blight (</t>
    </r>
    <r>
      <rPr>
        <i/>
        <sz val="9"/>
        <rFont val="Times New Roman"/>
        <family val="1"/>
      </rPr>
      <t>P. infestans</t>
    </r>
    <r>
      <rPr>
        <sz val="9"/>
        <rFont val="Times New Roman"/>
        <family val="1"/>
      </rPr>
      <t xml:space="preserve"> US-23) foliar disease reaction. R=Resistant, MR=Moderate Resistance, MS=Moderate Susceptibility, S=Susceptible</t>
    </r>
  </si>
  <si>
    <r>
      <rPr>
        <vertAlign val="superscript"/>
        <sz val="9"/>
        <rFont val="Times New Roman"/>
        <family val="1"/>
      </rPr>
      <t>9</t>
    </r>
    <r>
      <rPr>
        <sz val="9"/>
        <rFont val="Times New Roman"/>
        <family val="1"/>
      </rPr>
      <t>Enviroweather: Entrican Station. Planting to vine kill</t>
    </r>
  </si>
  <si>
    <t>Table 2</t>
  </si>
  <si>
    <t>NORTH CENTRAL REGIONAL TRIAL</t>
  </si>
  <si>
    <t>OTF</t>
  </si>
  <si>
    <t>RESISTANT</t>
  </si>
  <si>
    <t>Chip</t>
  </si>
  <si>
    <t>MSHH119-1</t>
  </si>
  <si>
    <t>MSHH004-2</t>
  </si>
  <si>
    <t>MSHH018-4</t>
  </si>
  <si>
    <t>MSHH048-4</t>
  </si>
  <si>
    <t>MSHH069-3</t>
  </si>
  <si>
    <t>MSHH018-3</t>
  </si>
  <si>
    <t>MSHH063-2</t>
  </si>
  <si>
    <t>MSHH066-6</t>
  </si>
  <si>
    <t>MSHH043-03</t>
  </si>
  <si>
    <t>MSHH130-1</t>
  </si>
  <si>
    <t>MSHH206-11</t>
  </si>
  <si>
    <t>MSHH015-5</t>
  </si>
  <si>
    <t>MSHH043-10</t>
  </si>
  <si>
    <t>MSHH056-19</t>
  </si>
  <si>
    <t>MSHH137-1</t>
  </si>
  <si>
    <t>MSHH113-06</t>
  </si>
  <si>
    <t>Russet</t>
  </si>
  <si>
    <t>W19039-6rus</t>
  </si>
  <si>
    <t>Russet Norkotah</t>
  </si>
  <si>
    <t>Red</t>
  </si>
  <si>
    <t>MSHH157-4RR</t>
  </si>
  <si>
    <t>MN19ND1759-001</t>
  </si>
  <si>
    <t>MSHH172-3PP</t>
  </si>
  <si>
    <t>MSHH160-05R</t>
  </si>
  <si>
    <t>MSHH149-17R</t>
  </si>
  <si>
    <t>MSHH155-6RY</t>
  </si>
  <si>
    <t>MSHH170-5RR</t>
  </si>
  <si>
    <t>MSHH164-03RY</t>
  </si>
  <si>
    <t>MSHH176-2R</t>
  </si>
  <si>
    <t>MSHH161-06R</t>
  </si>
  <si>
    <t>Dark Red Norland</t>
  </si>
  <si>
    <t>MSHH228-3PP</t>
  </si>
  <si>
    <t>MSHH161-04RY</t>
  </si>
  <si>
    <t>MSHH180-04R</t>
  </si>
  <si>
    <t>Table/Speciality</t>
  </si>
  <si>
    <t>Columba</t>
  </si>
  <si>
    <t>MN18W17026-004</t>
  </si>
  <si>
    <t>Table 3</t>
  </si>
  <si>
    <t>ADAPTATION TRIAL, TABLESTOCK LINES</t>
  </si>
  <si>
    <r>
      <t>TUBER QUALITY</t>
    </r>
    <r>
      <rPr>
        <vertAlign val="superscript"/>
        <sz val="11"/>
        <rFont val="Times New Roman"/>
        <family val="1"/>
      </rPr>
      <t>2</t>
    </r>
  </si>
  <si>
    <r>
      <t>SCAB</t>
    </r>
    <r>
      <rPr>
        <vertAlign val="superscript"/>
        <sz val="11"/>
        <rFont val="Times New Roman"/>
        <family val="1"/>
      </rPr>
      <t>3</t>
    </r>
  </si>
  <si>
    <r>
      <t>MAT</t>
    </r>
    <r>
      <rPr>
        <vertAlign val="superscript"/>
        <sz val="11"/>
        <rFont val="Times New Roman"/>
        <family val="1"/>
      </rPr>
      <t>4</t>
    </r>
  </si>
  <si>
    <r>
      <t>BRUISE</t>
    </r>
    <r>
      <rPr>
        <vertAlign val="superscript"/>
        <sz val="11"/>
        <rFont val="Times New Roman"/>
        <family val="1"/>
      </rPr>
      <t>5</t>
    </r>
  </si>
  <si>
    <r>
      <t>LB</t>
    </r>
    <r>
      <rPr>
        <vertAlign val="superscript"/>
        <sz val="11"/>
        <rFont val="Times New Roman"/>
        <family val="1"/>
      </rPr>
      <t>6</t>
    </r>
  </si>
  <si>
    <t>MSCC282-2PP</t>
  </si>
  <si>
    <t>MSGG127-3R</t>
  </si>
  <si>
    <t>MSDD088-1</t>
  </si>
  <si>
    <t>Blackberry</t>
  </si>
  <si>
    <t>MSGG135-1R</t>
  </si>
  <si>
    <t>MSFF031-6</t>
  </si>
  <si>
    <t>MSGG137-1R</t>
  </si>
  <si>
    <t>Reba</t>
  </si>
  <si>
    <t>MSCC553-1R</t>
  </si>
  <si>
    <t>MSGG084-1</t>
  </si>
  <si>
    <t>MSFF335-2RR</t>
  </si>
  <si>
    <t>MSZ416-8RY</t>
  </si>
  <si>
    <t>MSFF305-1RY</t>
  </si>
  <si>
    <t>MSAA101-01RR</t>
  </si>
  <si>
    <t>MSAA174-1</t>
  </si>
  <si>
    <t>MSBB371-1YSPL</t>
  </si>
  <si>
    <t>MSGG158-11PP</t>
  </si>
  <si>
    <t>Yukon Gold</t>
  </si>
  <si>
    <t>Colomba</t>
  </si>
  <si>
    <t>Jacqueline Lee</t>
  </si>
  <si>
    <t>MSFF145-2R</t>
  </si>
  <si>
    <r>
      <t>3</t>
    </r>
    <r>
      <rPr>
        <sz val="9"/>
        <rFont val="Times New Roman"/>
        <family val="1"/>
      </rPr>
      <t>SCAB DISEASE RATING: MSU Scab Nursery;  0: No Infection;  1: Low Infection &lt;5%;  3: Intermediate;  5: Highly Susceptible.</t>
    </r>
  </si>
  <si>
    <r>
      <t>5</t>
    </r>
    <r>
      <rPr>
        <sz val="9"/>
        <rFont val="Times New Roman"/>
        <family val="1"/>
      </rPr>
      <t>BRUISE: Simulated blackspot bruise test average number of spots per tuber.</t>
    </r>
  </si>
  <si>
    <r>
      <t>6</t>
    </r>
    <r>
      <rPr>
        <sz val="9"/>
        <rFont val="Times New Roman"/>
        <family val="1"/>
      </rPr>
      <t>LB: Late blight (</t>
    </r>
    <r>
      <rPr>
        <i/>
        <sz val="9"/>
        <rFont val="Times New Roman"/>
        <family val="1"/>
      </rPr>
      <t>P. infestans</t>
    </r>
    <r>
      <rPr>
        <sz val="9"/>
        <rFont val="Times New Roman"/>
        <family val="1"/>
      </rPr>
      <t xml:space="preserve"> US-23) foliar disease reaction. R=Resistant, MR=Moderate Resistance, MS=Moderate Susceptibility, S=Susceptible</t>
    </r>
  </si>
  <si>
    <r>
      <t>7</t>
    </r>
    <r>
      <rPr>
        <sz val="9"/>
        <rFont val="Times New Roman"/>
        <family val="1"/>
      </rPr>
      <t>Enviroweather: Entrican Station. Planting to vine kill</t>
    </r>
  </si>
  <si>
    <t>Table 4</t>
  </si>
  <si>
    <t>PRELIMINARY TRIAL, CHIP-PROCESSING LINES</t>
  </si>
  <si>
    <t xml:space="preserve">PVY </t>
  </si>
  <si>
    <t>SFA</t>
  </si>
  <si>
    <t>MSBB626-11</t>
  </si>
  <si>
    <t>MSGG302-1</t>
  </si>
  <si>
    <t>MSGG190-1</t>
  </si>
  <si>
    <t>MSFF029-10</t>
  </si>
  <si>
    <t>MSFF035-2</t>
  </si>
  <si>
    <t>MSEE025-1</t>
  </si>
  <si>
    <r>
      <t>6</t>
    </r>
    <r>
      <rPr>
        <sz val="9"/>
        <rFont val="Times New Roman"/>
        <family val="1"/>
      </rPr>
      <t>LB: Late blight (</t>
    </r>
    <r>
      <rPr>
        <i/>
        <sz val="9"/>
        <rFont val="Times New Roman"/>
        <family val="1"/>
      </rPr>
      <t>P. infestans</t>
    </r>
    <r>
      <rPr>
        <sz val="9"/>
        <rFont val="Times New Roman"/>
        <family val="1"/>
      </rPr>
      <t xml:space="preserve"> US-23) foliar disease reaction.</t>
    </r>
    <r>
      <rPr>
        <vertAlign val="superscript"/>
        <sz val="9"/>
        <rFont val="Times New Roman"/>
        <family val="1"/>
      </rPr>
      <t xml:space="preserve"> </t>
    </r>
    <r>
      <rPr>
        <sz val="9"/>
        <rFont val="Times New Roman"/>
        <family val="1"/>
      </rPr>
      <t>R=Resistant, MR=Moderate Resistance, MS=Moderate Susceptibility, S=Susceptible</t>
    </r>
  </si>
  <si>
    <t>Table 5</t>
  </si>
  <si>
    <t>PRELIMINARY TRIAL, TABLESTOCK LINES</t>
  </si>
  <si>
    <t>Sifra</t>
  </si>
  <si>
    <t>Jelly</t>
  </si>
  <si>
    <t>Spartan Splash</t>
  </si>
  <si>
    <t>MSFF050-1</t>
  </si>
  <si>
    <t>Camelia</t>
  </si>
  <si>
    <t>Table 6</t>
  </si>
  <si>
    <t>PRELIMINARY TRIAL, PIGMENTED LINES</t>
  </si>
  <si>
    <r>
      <t>Bruise</t>
    </r>
    <r>
      <rPr>
        <vertAlign val="superscript"/>
        <sz val="11"/>
        <rFont val="Times New Roman"/>
        <family val="1"/>
      </rPr>
      <t>5</t>
    </r>
  </si>
  <si>
    <t>MSFF338-1PP</t>
  </si>
  <si>
    <t>MSFF030-1WR</t>
  </si>
  <si>
    <r>
      <t>5</t>
    </r>
    <r>
      <rPr>
        <sz val="9"/>
        <rFont val="Times New Roman"/>
        <family val="1"/>
      </rPr>
      <t>BRUISE: Simulated blackspot bruise test, average number of spots per tuber.</t>
    </r>
  </si>
  <si>
    <t>Table 7</t>
  </si>
  <si>
    <t>DIPLOID REPLICATED TRIAL</t>
  </si>
  <si>
    <t>MSHH1041-4</t>
  </si>
  <si>
    <t>Table 8</t>
  </si>
  <si>
    <t>SCAB NURSERY, MONTCALM RESEARCH CENTER , MI</t>
  </si>
  <si>
    <t>3-YR*</t>
  </si>
  <si>
    <t>AVG.</t>
  </si>
  <si>
    <t>RATING</t>
  </si>
  <si>
    <t>WORST</t>
  </si>
  <si>
    <r>
      <t>Mackinaw</t>
    </r>
    <r>
      <rPr>
        <b/>
        <vertAlign val="superscript"/>
        <sz val="11"/>
        <rFont val="Times New Roman"/>
        <family val="1"/>
      </rPr>
      <t>PVYR, LBR</t>
    </r>
  </si>
  <si>
    <t>MSAA101-1RR</t>
  </si>
  <si>
    <t>1.3*</t>
  </si>
  <si>
    <t>MSZ242-13</t>
  </si>
  <si>
    <t>1.5*</t>
  </si>
  <si>
    <t>1.4*</t>
  </si>
  <si>
    <t>1.2*</t>
  </si>
  <si>
    <t>2*</t>
  </si>
  <si>
    <t>1.8*</t>
  </si>
  <si>
    <t>FL2137</t>
  </si>
  <si>
    <t>2.3*</t>
  </si>
  <si>
    <t xml:space="preserve">Manistee </t>
  </si>
  <si>
    <t>2.8*</t>
  </si>
  <si>
    <r>
      <t>HSD</t>
    </r>
    <r>
      <rPr>
        <b/>
        <vertAlign val="subscript"/>
        <sz val="9"/>
        <rFont val="Times New Roman"/>
        <family val="1"/>
      </rPr>
      <t>0.05</t>
    </r>
    <r>
      <rPr>
        <b/>
        <sz val="9"/>
        <rFont val="Times New Roman"/>
        <family val="1"/>
      </rPr>
      <t xml:space="preserve"> = </t>
    </r>
  </si>
  <si>
    <t xml:space="preserve">SCAB DISEASE RATING: MSU Scab Nursery plot rating of 0-5;  0: No Infection;  1: Low Infection &lt;5%, no pitted leisions;  3: Intermediate &gt;20%, </t>
  </si>
  <si>
    <t>some pitted leisions (Susceptible, as commonly seen on Atlantic);   5: Highly Susceptible, &gt;75% coverage and severe pitted leisions.</t>
  </si>
  <si>
    <t>N = Number of replications.</t>
  </si>
  <si>
    <t xml:space="preserve">*2-Year Average.  </t>
  </si>
  <si>
    <t>Table 9</t>
  </si>
  <si>
    <t>SCAB NURSERY, MONTCALM RESEARCH CENTER, MI</t>
  </si>
  <si>
    <t>Sorted by ascending 2023 Rating:</t>
  </si>
  <si>
    <t>MSII1593-2</t>
  </si>
  <si>
    <t>MSII147-9</t>
  </si>
  <si>
    <t>MSFF725-3</t>
  </si>
  <si>
    <t>MSII150-3</t>
  </si>
  <si>
    <t>MSHH034-12</t>
  </si>
  <si>
    <t>MSII168-1</t>
  </si>
  <si>
    <t>MSHH046-1</t>
  </si>
  <si>
    <t>MSHH053-19</t>
  </si>
  <si>
    <t>MSII211-3</t>
  </si>
  <si>
    <t>MSII214-1</t>
  </si>
  <si>
    <t>MSHH134-20</t>
  </si>
  <si>
    <t>MSHH600-A2</t>
  </si>
  <si>
    <t>MSII400-1RR</t>
  </si>
  <si>
    <t>MSHH601-A2</t>
  </si>
  <si>
    <t>MSHH1042-A1</t>
  </si>
  <si>
    <t>MSII416-6R</t>
  </si>
  <si>
    <t>MSHH1042-A2</t>
  </si>
  <si>
    <t>MSII1075-1</t>
  </si>
  <si>
    <t>MSII063-2</t>
  </si>
  <si>
    <t>MSII075-1</t>
  </si>
  <si>
    <t>MSII105-1</t>
  </si>
  <si>
    <t>MSHH056-03</t>
  </si>
  <si>
    <t>MSII108-6</t>
  </si>
  <si>
    <t>MSHH053-04</t>
  </si>
  <si>
    <t>MSHH606-A2</t>
  </si>
  <si>
    <t>MSII142-1</t>
  </si>
  <si>
    <t>MSHH970-A1</t>
  </si>
  <si>
    <t>MSHH1500-A7</t>
  </si>
  <si>
    <t>MSII147-3</t>
  </si>
  <si>
    <t>MSII040-1</t>
  </si>
  <si>
    <t>MSHH185-4</t>
  </si>
  <si>
    <t>MSII107-5</t>
  </si>
  <si>
    <t>MSII117-10</t>
  </si>
  <si>
    <t>MSII119-2</t>
  </si>
  <si>
    <t>MSII084-1</t>
  </si>
  <si>
    <t>MSII126-4</t>
  </si>
  <si>
    <t>MSII107-7</t>
  </si>
  <si>
    <t>MSII108-4</t>
  </si>
  <si>
    <t>MSII147-8</t>
  </si>
  <si>
    <t>MSII128-4</t>
  </si>
  <si>
    <t>MSII186-1</t>
  </si>
  <si>
    <t>MSII301-4</t>
  </si>
  <si>
    <t>MSII306-5Y</t>
  </si>
  <si>
    <t>MSII325-1Y</t>
  </si>
  <si>
    <t>MSII409-05R</t>
  </si>
  <si>
    <t>MSII1505-1</t>
  </si>
  <si>
    <t>MSII416-2RR</t>
  </si>
  <si>
    <t>MSII1519-1</t>
  </si>
  <si>
    <t>MSII1054-1</t>
  </si>
  <si>
    <t>MSII1148-1</t>
  </si>
  <si>
    <t>MSII1172-1</t>
  </si>
  <si>
    <t>MSII163-1</t>
  </si>
  <si>
    <t>MSEE824-04</t>
  </si>
  <si>
    <t>MSII176-3</t>
  </si>
  <si>
    <t>MSHH064-2</t>
  </si>
  <si>
    <t>MSII326-1</t>
  </si>
  <si>
    <t>MSHH614-A4</t>
  </si>
  <si>
    <t>MSII353-2Y</t>
  </si>
  <si>
    <t>MSHH685-A1</t>
  </si>
  <si>
    <t>MSII1503-2RP</t>
  </si>
  <si>
    <t>MSHH1040-A5</t>
  </si>
  <si>
    <t>MSII129-1</t>
  </si>
  <si>
    <t>MSHH614-A7</t>
  </si>
  <si>
    <t>MSHH710-A2</t>
  </si>
  <si>
    <t>MSHH970-A6</t>
  </si>
  <si>
    <t>MSII414-2PP</t>
  </si>
  <si>
    <t>MSII088-1</t>
  </si>
  <si>
    <t>MSII414-6PP</t>
  </si>
  <si>
    <t>MSII415-3R</t>
  </si>
  <si>
    <t>MSII160-1</t>
  </si>
  <si>
    <t>MSII418-07R</t>
  </si>
  <si>
    <t>MSII237-1</t>
  </si>
  <si>
    <t>MSII1001-1</t>
  </si>
  <si>
    <t>MSII1503-1PP</t>
  </si>
  <si>
    <t>MSII1111-1</t>
  </si>
  <si>
    <t>MSII1511-1PP</t>
  </si>
  <si>
    <t>MSII132-2</t>
  </si>
  <si>
    <t>MSII1594-3Y</t>
  </si>
  <si>
    <t>MSII1199-1</t>
  </si>
  <si>
    <t>MSHH068-10</t>
  </si>
  <si>
    <t>MSHH614-A1</t>
  </si>
  <si>
    <t>MSGG563-A4</t>
  </si>
  <si>
    <t>MSHH1040-A6</t>
  </si>
  <si>
    <t>MSII336-1</t>
  </si>
  <si>
    <t>FEMALE</t>
  </si>
  <si>
    <t>MALE</t>
  </si>
  <si>
    <t>MSAA252-7</t>
  </si>
  <si>
    <t>MSAA373-3</t>
  </si>
  <si>
    <t>MSZ120-4</t>
  </si>
  <si>
    <t>MSV030-4</t>
  </si>
  <si>
    <t>MSBB623-12</t>
  </si>
  <si>
    <t>MSZ246-1</t>
  </si>
  <si>
    <t>MSZ109-08PP</t>
  </si>
  <si>
    <t>Lady Liberty</t>
  </si>
  <si>
    <t>MSZ120-04</t>
  </si>
  <si>
    <t>MSAA076-4</t>
  </si>
  <si>
    <t>MSAA498-18</t>
  </si>
  <si>
    <t>MSBB210-A</t>
  </si>
  <si>
    <t>MSBB230-2</t>
  </si>
  <si>
    <t>MSBB614-10</t>
  </si>
  <si>
    <t>MSZ219-01</t>
  </si>
  <si>
    <t>MSZ219-13</t>
  </si>
  <si>
    <t>MSZ242-09</t>
  </si>
  <si>
    <t>NYP111-9</t>
  </si>
  <si>
    <t>MSCC129-4</t>
  </si>
  <si>
    <t>MSX526-1</t>
  </si>
  <si>
    <t>Isle Royale</t>
  </si>
  <si>
    <t>MSBB308-2P</t>
  </si>
  <si>
    <t>MSV443-1PP</t>
  </si>
  <si>
    <t>Huron Chipper</t>
  </si>
  <si>
    <t>MSZ219-14</t>
  </si>
  <si>
    <t>MSZ109-10PP</t>
  </si>
  <si>
    <t>Queen Anne</t>
  </si>
  <si>
    <t>MSCC725-232</t>
  </si>
  <si>
    <t>CC246-07</t>
  </si>
  <si>
    <t>MSBB038-1</t>
  </si>
  <si>
    <t>MSBB617-2</t>
  </si>
  <si>
    <t>MSZ242-07</t>
  </si>
  <si>
    <t>Saginaw Chipper</t>
  </si>
  <si>
    <t>MSZ590-1</t>
  </si>
  <si>
    <t>MSZ615-2</t>
  </si>
  <si>
    <t>MSBB375-1</t>
  </si>
  <si>
    <t>W9576-11Y</t>
  </si>
  <si>
    <t>MST252-1Y</t>
  </si>
  <si>
    <t>MSCC282-3RR</t>
  </si>
  <si>
    <t>W10114-3R</t>
  </si>
  <si>
    <t>MSAA254-4</t>
  </si>
  <si>
    <t>MSAA313-1</t>
  </si>
  <si>
    <t>MSW075-2</t>
  </si>
  <si>
    <t>MSBB058-4</t>
  </si>
  <si>
    <t>Oneida Gold</t>
  </si>
  <si>
    <t>MSBB238-1RY</t>
  </si>
  <si>
    <t>MSX156-1Y</t>
  </si>
  <si>
    <t>ND13220C-3</t>
  </si>
  <si>
    <t>NY152</t>
  </si>
  <si>
    <t>MSBB079-2</t>
  </si>
  <si>
    <t>Table 10</t>
  </si>
  <si>
    <t>PLANT PATHOLOGY FARM, LANSING, MI</t>
  </si>
  <si>
    <t>Line Sort:</t>
  </si>
  <si>
    <t>RAUDPC Sort:</t>
  </si>
  <si>
    <r>
      <t>RAUDPC</t>
    </r>
    <r>
      <rPr>
        <vertAlign val="superscript"/>
        <sz val="12"/>
        <color indexed="8"/>
        <rFont val="Times New Roman"/>
        <family val="1"/>
      </rPr>
      <t>1</t>
    </r>
  </si>
  <si>
    <t>LB</t>
  </si>
  <si>
    <r>
      <t>RESISTANCE</t>
    </r>
    <r>
      <rPr>
        <vertAlign val="superscript"/>
        <sz val="11"/>
        <rFont val="Times New Roman"/>
        <family val="1"/>
      </rPr>
      <t>2</t>
    </r>
  </si>
  <si>
    <t>Female</t>
  </si>
  <si>
    <t>Male</t>
  </si>
  <si>
    <t>MSN230-1RY</t>
  </si>
  <si>
    <t>MSZ219-46</t>
  </si>
  <si>
    <t>MSR127-2</t>
  </si>
  <si>
    <t>NY148</t>
  </si>
  <si>
    <t>MSW343-2R</t>
  </si>
  <si>
    <t>CO098012-5R</t>
  </si>
  <si>
    <t>MSX324-1P</t>
  </si>
  <si>
    <t>MSV093-1Y</t>
  </si>
  <si>
    <t>M5</t>
  </si>
  <si>
    <t>MSS576-5SPL</t>
  </si>
  <si>
    <t>MSQ440-2</t>
  </si>
  <si>
    <t>MSZ022-19</t>
  </si>
  <si>
    <t>ND7132-1R</t>
  </si>
  <si>
    <t>MSZ219-1</t>
  </si>
  <si>
    <t>MSM246-B</t>
  </si>
  <si>
    <t>MSBB613-04</t>
  </si>
  <si>
    <t>MSV383-B</t>
  </si>
  <si>
    <t>MSQ086-3</t>
  </si>
  <si>
    <t>W9968-5</t>
  </si>
  <si>
    <t>MSXUNK-3P</t>
  </si>
  <si>
    <t>Agata</t>
  </si>
  <si>
    <t>Lenape</t>
  </si>
  <si>
    <t>Wischip</t>
  </si>
  <si>
    <t>MST096-2Y</t>
  </si>
  <si>
    <t>Soraya</t>
  </si>
  <si>
    <t>MSBB719-01</t>
  </si>
  <si>
    <t>MSZ622-02</t>
  </si>
  <si>
    <t>MSZ602-02PP</t>
  </si>
  <si>
    <t>Purple Soul</t>
  </si>
  <si>
    <t>Atlantic Newleaf</t>
  </si>
  <si>
    <t>MSN190-2</t>
  </si>
  <si>
    <t>MSP516-A</t>
  </si>
  <si>
    <t>MSR169-8Y</t>
  </si>
  <si>
    <t>MSU383-A</t>
  </si>
  <si>
    <t>MSU200-5PP</t>
  </si>
  <si>
    <t>Carrera</t>
  </si>
  <si>
    <t>Wauseon</t>
  </si>
  <si>
    <t>Tollocan</t>
  </si>
  <si>
    <t>Chaleur</t>
  </si>
  <si>
    <t>Superior</t>
  </si>
  <si>
    <t>MSL268-D</t>
  </si>
  <si>
    <t>MSL211-3</t>
  </si>
  <si>
    <t>Monona</t>
  </si>
  <si>
    <t>Allegany</t>
  </si>
  <si>
    <t>MSBB635-15</t>
  </si>
  <si>
    <t>NY154</t>
  </si>
  <si>
    <t>MSX569-1R</t>
  </si>
  <si>
    <t>ND 626</t>
  </si>
  <si>
    <t>Redkote</t>
  </si>
  <si>
    <r>
      <rPr>
        <vertAlign val="superscript"/>
        <sz val="12"/>
        <rFont val="Times New Roman"/>
        <family val="1"/>
      </rPr>
      <t>1</t>
    </r>
    <r>
      <rPr>
        <sz val="12"/>
        <rFont val="Times New Roman"/>
        <family val="1"/>
      </rPr>
      <t>Ratings indicate the average plot RAUDPC (Relative Area Under the Disease Progress Curve).</t>
    </r>
  </si>
  <si>
    <t>LB Isolate used: US-23</t>
  </si>
  <si>
    <t>Table 11</t>
  </si>
  <si>
    <t>PATHOLOGY FARM EAST, LANSING, MI</t>
  </si>
  <si>
    <r>
      <t>RAUDPC</t>
    </r>
    <r>
      <rPr>
        <vertAlign val="superscript"/>
        <sz val="11"/>
        <rFont val="Times New Roman"/>
        <family val="1"/>
      </rPr>
      <t>1</t>
    </r>
  </si>
  <si>
    <t>SIMULATED BRUISE SAMPLES*</t>
  </si>
  <si>
    <t>NUMBER OF SPOTS PER TUBER</t>
  </si>
  <si>
    <t>BRUISE</t>
  </si>
  <si>
    <t>AVERAGE</t>
  </si>
  <si>
    <t>ENTRY</t>
  </si>
  <si>
    <t>5+</t>
  </si>
  <si>
    <t xml:space="preserve"> FREE</t>
  </si>
  <si>
    <t>SPOTS/TUBER</t>
  </si>
  <si>
    <t>ADAPTATION TRIAL, CHIP-PROCESSING LINES</t>
  </si>
  <si>
    <t>USPB/SFA TRIAL CHECK SAMPLES (Not bruised)</t>
  </si>
  <si>
    <t>NY174</t>
  </si>
  <si>
    <t>NY177</t>
  </si>
  <si>
    <t>USPB/SFA TRIAL BRUISE SAMPLES</t>
  </si>
  <si>
    <t xml:space="preserve">* Thirteen to twenty-five (dependent on the number of replications used) A-size tuber </t>
  </si>
  <si>
    <t>samples were collected at harvest, held at 50 F at least 12 hours, and placed in a six-sided plywood drum and rotated ten times</t>
  </si>
  <si>
    <t>The table is presented in ascending order of average number of spots per tuber.</t>
  </si>
  <si>
    <t>3yr</t>
  </si>
  <si>
    <t>copy</t>
  </si>
  <si>
    <t>TRIAL</t>
  </si>
  <si>
    <t>AVG</t>
  </si>
  <si>
    <t>ADC</t>
  </si>
  <si>
    <t>ADV</t>
  </si>
  <si>
    <t>ADV2</t>
  </si>
  <si>
    <t>PREC</t>
  </si>
  <si>
    <t>MSAA324-04</t>
  </si>
  <si>
    <t>403*</t>
  </si>
  <si>
    <t>420*</t>
  </si>
  <si>
    <t>575*</t>
  </si>
  <si>
    <t>MSFF206-2</t>
  </si>
  <si>
    <t>MSCC009-1</t>
  </si>
  <si>
    <t>391*</t>
  </si>
  <si>
    <t>MSCC129-2</t>
  </si>
  <si>
    <t>397*</t>
  </si>
  <si>
    <t>NY168</t>
  </si>
  <si>
    <t>408*</t>
  </si>
  <si>
    <t>MSCC058-1</t>
  </si>
  <si>
    <t>401*</t>
  </si>
  <si>
    <t>MSFF017-1</t>
  </si>
  <si>
    <t>MSCC376-1</t>
  </si>
  <si>
    <t>277*</t>
  </si>
  <si>
    <t>MSBB008-3</t>
  </si>
  <si>
    <t>MSFF073-3</t>
  </si>
  <si>
    <t>470*</t>
  </si>
  <si>
    <t>MSY022-2</t>
  </si>
  <si>
    <t>MSBB613-7</t>
  </si>
  <si>
    <t>332*</t>
  </si>
  <si>
    <t>MSAA091-1</t>
  </si>
  <si>
    <t>MSBB075-1Y</t>
  </si>
  <si>
    <t>349*</t>
  </si>
  <si>
    <t>MSAA328-4</t>
  </si>
  <si>
    <t>355*</t>
  </si>
  <si>
    <t>326*</t>
  </si>
  <si>
    <t>285*</t>
  </si>
  <si>
    <t>MSBB611-3</t>
  </si>
  <si>
    <t>314*</t>
  </si>
  <si>
    <t>MSBB017-1</t>
  </si>
  <si>
    <t>290*</t>
  </si>
  <si>
    <t>263*</t>
  </si>
  <si>
    <t>MSAA311-1</t>
  </si>
  <si>
    <t>MSDD040-01</t>
  </si>
  <si>
    <t>334*</t>
  </si>
  <si>
    <t>370*</t>
  </si>
  <si>
    <t>MSAA100-1</t>
  </si>
  <si>
    <t>MSX245-2Y</t>
  </si>
  <si>
    <t>404*</t>
  </si>
  <si>
    <t>MSAA513-1</t>
  </si>
  <si>
    <t>MSAA232-4</t>
  </si>
  <si>
    <t>MSZ052-14</t>
  </si>
  <si>
    <t>MSZ052-11</t>
  </si>
  <si>
    <t>MSCC168-1</t>
  </si>
  <si>
    <t>MSZ063-2</t>
  </si>
  <si>
    <t>MSV498-1</t>
  </si>
  <si>
    <t>MSZ194-2</t>
  </si>
  <si>
    <t>MSBB618-9</t>
  </si>
  <si>
    <t>MSY156-2</t>
  </si>
  <si>
    <t>331*</t>
  </si>
  <si>
    <t>227*</t>
  </si>
  <si>
    <t>MSZ052-13</t>
  </si>
  <si>
    <t>234*</t>
  </si>
  <si>
    <t>199*</t>
  </si>
  <si>
    <t>MSW163-3</t>
  </si>
  <si>
    <t>MSCC266-1</t>
  </si>
  <si>
    <t>MSZ248-10</t>
  </si>
  <si>
    <t>269*</t>
  </si>
  <si>
    <t>Lady Liberty (NY152)</t>
  </si>
  <si>
    <t>MSZ222-19</t>
  </si>
  <si>
    <t>MSZ200-6</t>
  </si>
  <si>
    <t>MSZ101-7</t>
  </si>
  <si>
    <t>MSX225-2</t>
  </si>
  <si>
    <t>306*</t>
  </si>
  <si>
    <t>MSZ200-3</t>
  </si>
  <si>
    <t>MSZ020-10</t>
  </si>
  <si>
    <t>Huron Chipper (MSW485-2)</t>
  </si>
  <si>
    <t>BNC182-5 (2 reps)</t>
  </si>
  <si>
    <t>MSW044-01</t>
  </si>
  <si>
    <t>MSX193-1Y</t>
  </si>
  <si>
    <t>MSAA578-7</t>
  </si>
  <si>
    <t>Mackinaw (MSX540-4)</t>
  </si>
  <si>
    <t>280*</t>
  </si>
  <si>
    <t>MSZ022-07</t>
  </si>
  <si>
    <t>225*</t>
  </si>
  <si>
    <t>B2869-29 (2 reps)</t>
  </si>
  <si>
    <t>Pike</t>
  </si>
  <si>
    <t>325*</t>
  </si>
  <si>
    <t>MSZ096-03</t>
  </si>
  <si>
    <t>337*</t>
  </si>
  <si>
    <t>MSZ025-02</t>
  </si>
  <si>
    <t>MSZ022-16</t>
  </si>
  <si>
    <t>366*</t>
  </si>
  <si>
    <t>MSZ052-02</t>
  </si>
  <si>
    <t>MSZ052-31</t>
  </si>
  <si>
    <t>MSZ118-8</t>
  </si>
  <si>
    <t>MSZ222-08</t>
  </si>
  <si>
    <t>MSZ062-10</t>
  </si>
  <si>
    <t>MSV313-2</t>
  </si>
  <si>
    <t>353*</t>
  </si>
  <si>
    <t>MSW075-1</t>
  </si>
  <si>
    <t>380*</t>
  </si>
  <si>
    <t>MSW353-3</t>
  </si>
  <si>
    <t>409*</t>
  </si>
  <si>
    <t>MSV507-007</t>
  </si>
  <si>
    <t>395*</t>
  </si>
  <si>
    <t>MSV358-3</t>
  </si>
  <si>
    <t>MSX194-3</t>
  </si>
  <si>
    <t>MSU379-1</t>
  </si>
  <si>
    <t>410*</t>
  </si>
  <si>
    <t>MSW502-4</t>
  </si>
  <si>
    <t>MSW502-3</t>
  </si>
  <si>
    <t>MSW064-1</t>
  </si>
  <si>
    <t>284*</t>
  </si>
  <si>
    <t>MSV235-2PY</t>
  </si>
  <si>
    <t>MSV507-001</t>
  </si>
  <si>
    <t>MSV507-012</t>
  </si>
  <si>
    <t>MSW100-1</t>
  </si>
  <si>
    <t>MSZ109-05RR</t>
  </si>
  <si>
    <t>MSX150-1</t>
  </si>
  <si>
    <t>524*</t>
  </si>
  <si>
    <t>MSV313-02</t>
  </si>
  <si>
    <t>MSW485-2</t>
  </si>
  <si>
    <t>444*</t>
  </si>
  <si>
    <t>457*</t>
  </si>
  <si>
    <t>MSX542-2</t>
  </si>
  <si>
    <t>413*</t>
  </si>
  <si>
    <t>W8822-1</t>
  </si>
  <si>
    <t>AF4138-8</t>
  </si>
  <si>
    <t>MSV033-01</t>
  </si>
  <si>
    <t>371*</t>
  </si>
  <si>
    <t>MSW075-01</t>
  </si>
  <si>
    <t>MSV030-04</t>
  </si>
  <si>
    <t>309*</t>
  </si>
  <si>
    <t>MSV331-3</t>
  </si>
  <si>
    <t>MSV380-1</t>
  </si>
  <si>
    <t>MSX540-4</t>
  </si>
  <si>
    <t>243*</t>
  </si>
  <si>
    <t>AF4648-2</t>
  </si>
  <si>
    <t>318*</t>
  </si>
  <si>
    <t>COTX09022-3RusRE/Y</t>
  </si>
  <si>
    <t>452*</t>
  </si>
  <si>
    <t>336*</t>
  </si>
  <si>
    <t>MSV301-2</t>
  </si>
  <si>
    <t>373*</t>
  </si>
  <si>
    <t>329*</t>
  </si>
  <si>
    <t>264*</t>
  </si>
  <si>
    <t>272*</t>
  </si>
  <si>
    <t>MSV507-040</t>
  </si>
  <si>
    <t>MSW353-03</t>
  </si>
  <si>
    <t>MSW474-01</t>
  </si>
  <si>
    <t>362*</t>
  </si>
  <si>
    <t>MSW485-02</t>
  </si>
  <si>
    <t>MSW509-5</t>
  </si>
  <si>
    <t>406*</t>
  </si>
  <si>
    <t>365*</t>
  </si>
  <si>
    <t>ND7519-1</t>
  </si>
  <si>
    <t>NY153</t>
  </si>
  <si>
    <t>NY157</t>
  </si>
  <si>
    <t>340*</t>
  </si>
  <si>
    <t>QSMSU10-02</t>
  </si>
  <si>
    <t>W5955-1</t>
  </si>
  <si>
    <t>W6822-3</t>
  </si>
  <si>
    <t>WND8625-2RUS</t>
  </si>
  <si>
    <t>ND1243-1PY</t>
  </si>
  <si>
    <t>NCR</t>
  </si>
  <si>
    <t>461*</t>
  </si>
  <si>
    <t>MSU Red Marker #2</t>
  </si>
  <si>
    <t>ND1232B-2RY</t>
  </si>
  <si>
    <t>AND00272-1R</t>
  </si>
  <si>
    <t>301*</t>
  </si>
  <si>
    <t>W13103-2Y</t>
  </si>
  <si>
    <t>358*</t>
  </si>
  <si>
    <t>ND1241-1Y</t>
  </si>
  <si>
    <t>328*</t>
  </si>
  <si>
    <t>QSNDSU07-04</t>
  </si>
  <si>
    <t>MSZ107-06PP</t>
  </si>
  <si>
    <t>MSW316-3PY</t>
  </si>
  <si>
    <t>ND081571-2R</t>
  </si>
  <si>
    <t>Red Norland</t>
  </si>
  <si>
    <t>ND102663B-3R</t>
  </si>
  <si>
    <t>MSQ558-2RR</t>
  </si>
  <si>
    <t>MSR226-ARR</t>
  </si>
  <si>
    <t>ND12128B-1R</t>
  </si>
  <si>
    <t>ND113113B-2PSY</t>
  </si>
  <si>
    <t>W14176-5rus</t>
  </si>
  <si>
    <t>W14176-14rus</t>
  </si>
  <si>
    <t>W13027-46rus</t>
  </si>
  <si>
    <t>W13008-1rus</t>
  </si>
  <si>
    <t>347*</t>
  </si>
  <si>
    <t>W13015-17rus</t>
  </si>
  <si>
    <t>ATND99331-2PintoY</t>
  </si>
  <si>
    <t>271*</t>
  </si>
  <si>
    <t>MST075-1R</t>
  </si>
  <si>
    <t>MSU161-01</t>
  </si>
  <si>
    <t>MSV434-01Y</t>
  </si>
  <si>
    <t>310*</t>
  </si>
  <si>
    <t>MSY111-01</t>
  </si>
  <si>
    <t>ND113207-1R</t>
  </si>
  <si>
    <t>QSNDSU07-04R</t>
  </si>
  <si>
    <t>W10209-2R</t>
  </si>
  <si>
    <t>W13006-2rus</t>
  </si>
  <si>
    <t>W13014-5rus</t>
  </si>
  <si>
    <t>W13027-32rus</t>
  </si>
  <si>
    <t>W13030-3rus</t>
  </si>
  <si>
    <t>W13100-5Y</t>
  </si>
  <si>
    <t>W9523-1rus</t>
  </si>
  <si>
    <t>CW08071-2rus</t>
  </si>
  <si>
    <t>CW08221-5rus</t>
  </si>
  <si>
    <t>MN13063PLWR-01Rus</t>
  </si>
  <si>
    <t>MN13070PLWR-02Rus</t>
  </si>
  <si>
    <t>MN13072PLWR-01Rus</t>
  </si>
  <si>
    <t>MN13089PLWR-01</t>
  </si>
  <si>
    <t>475*</t>
  </si>
  <si>
    <t>ND6002-1R</t>
  </si>
  <si>
    <t>384*</t>
  </si>
  <si>
    <t>ND6961B-21PY</t>
  </si>
  <si>
    <t>402*</t>
  </si>
  <si>
    <t>ND7818-1Y</t>
  </si>
  <si>
    <t>247*</t>
  </si>
  <si>
    <t>ND7834-2P</t>
  </si>
  <si>
    <t>304*</t>
  </si>
  <si>
    <t>ND7982-1R</t>
  </si>
  <si>
    <t>262*</t>
  </si>
  <si>
    <t>RUS</t>
  </si>
  <si>
    <t>307*</t>
  </si>
  <si>
    <t>W10074-3rus</t>
  </si>
  <si>
    <t>327*</t>
  </si>
  <si>
    <t>W10612-8rus</t>
  </si>
  <si>
    <t>A09086-1LB</t>
  </si>
  <si>
    <t>Umatilla Russet</t>
  </si>
  <si>
    <t>Plover Russet</t>
  </si>
  <si>
    <t>A08433-4Sto</t>
  </si>
  <si>
    <t>CO09205-2Rus</t>
  </si>
  <si>
    <t>Alverstone Russet (HZPC)</t>
  </si>
  <si>
    <t>Dakota Russet</t>
  </si>
  <si>
    <t>293*</t>
  </si>
  <si>
    <t>SunSet Russet (TX13590-9Rus)</t>
  </si>
  <si>
    <t>AO06191-1</t>
  </si>
  <si>
    <t>Vanguard Russet</t>
  </si>
  <si>
    <t>Goldrush Russet</t>
  </si>
  <si>
    <t>Russet Norkotah/Texas 112</t>
  </si>
  <si>
    <t>ATX91137-1Rus (Reveille Russet)</t>
  </si>
  <si>
    <t>Silverton Russet</t>
  </si>
  <si>
    <t>A071012-4BFRUS</t>
  </si>
  <si>
    <t>289*</t>
  </si>
  <si>
    <t>AO02183-2</t>
  </si>
  <si>
    <t>Payette Russet</t>
  </si>
  <si>
    <t>A07061-6RUS</t>
  </si>
  <si>
    <t>AOR07781-5</t>
  </si>
  <si>
    <t>POR06V12-3 (Castle Russet)</t>
  </si>
  <si>
    <t>Reveille (ATX91137-1Rus)</t>
  </si>
  <si>
    <t>A08433-4VRRUS</t>
  </si>
  <si>
    <t xml:space="preserve">   </t>
  </si>
  <si>
    <t>WAF10612-1RUS</t>
  </si>
  <si>
    <t>Caribou (AF3362-1Rus)</t>
  </si>
  <si>
    <t>AF5406-7RUS</t>
  </si>
  <si>
    <t>Mountain Gem (A03158-2TERUS)</t>
  </si>
  <si>
    <t>344*</t>
  </si>
  <si>
    <t>AF5091-8Rus</t>
  </si>
  <si>
    <t>CO05068-1RUS</t>
  </si>
  <si>
    <t>385*</t>
  </si>
  <si>
    <t>AF5179-4RUS</t>
  </si>
  <si>
    <t>W10612-8RUS</t>
  </si>
  <si>
    <t>A06021-1TRUS</t>
  </si>
  <si>
    <t>TX08352-5Rus</t>
  </si>
  <si>
    <t>CW08071-2RUS</t>
  </si>
  <si>
    <t>W10594-16RUS</t>
  </si>
  <si>
    <t>CO07049-1RUS</t>
  </si>
  <si>
    <t>AF5312-1RUS</t>
  </si>
  <si>
    <t>273*</t>
  </si>
  <si>
    <t>CO09036-2RUS</t>
  </si>
  <si>
    <t>CO07015-4RUS</t>
  </si>
  <si>
    <t>A02507-2LB (Payette)</t>
  </si>
  <si>
    <t>A06021-1TRus</t>
  </si>
  <si>
    <t>A06030-23Rus</t>
  </si>
  <si>
    <t>A07061-6Rus</t>
  </si>
  <si>
    <t>374*</t>
  </si>
  <si>
    <t>AF5179-4Rus</t>
  </si>
  <si>
    <t>AF5312-1Rus</t>
  </si>
  <si>
    <t>CW08221-5Rus</t>
  </si>
  <si>
    <t xml:space="preserve">Goldrush </t>
  </si>
  <si>
    <t>ND050032-4Rus</t>
  </si>
  <si>
    <t>376*</t>
  </si>
  <si>
    <t>241*</t>
  </si>
  <si>
    <t>W9742-3Rus</t>
  </si>
  <si>
    <t>WAF10073-3Rus</t>
  </si>
  <si>
    <t>WND8625-2Rus</t>
  </si>
  <si>
    <t>CO8155-2RU/Y</t>
  </si>
  <si>
    <t>A096305-3Rus</t>
  </si>
  <si>
    <t>AC96052-1Rus</t>
  </si>
  <si>
    <t>AF4124-7Rus</t>
  </si>
  <si>
    <t>AF4872-2Rus</t>
  </si>
  <si>
    <t>COTX09052-2Rus</t>
  </si>
  <si>
    <t>Dakota Russet (ND8229-3)</t>
  </si>
  <si>
    <t>Mountain Gem (A03158-2TE)</t>
  </si>
  <si>
    <t>MSW496-1Rus</t>
  </si>
  <si>
    <t>254*</t>
  </si>
  <si>
    <t>W9433-1Rus</t>
  </si>
  <si>
    <t>259*</t>
  </si>
  <si>
    <t>A01143-3C</t>
  </si>
  <si>
    <t>AF4975-3</t>
  </si>
  <si>
    <t>AF5320-1</t>
  </si>
  <si>
    <t>CO02343-3W</t>
  </si>
  <si>
    <t>FL1879</t>
  </si>
  <si>
    <t>DOHL</t>
  </si>
  <si>
    <t>MSR061-1</t>
  </si>
  <si>
    <t>MSV393-1</t>
  </si>
  <si>
    <t>MSV394-3</t>
  </si>
  <si>
    <t>MSV440-6</t>
  </si>
  <si>
    <t>MSV507-056</t>
  </si>
  <si>
    <t>MSW163-03</t>
  </si>
  <si>
    <t>MSW360-18</t>
  </si>
  <si>
    <t>MSW394-1</t>
  </si>
  <si>
    <t>MSW505-2</t>
  </si>
  <si>
    <t>MSX398-2</t>
  </si>
  <si>
    <t>NYK28-18</t>
  </si>
  <si>
    <t>330*</t>
  </si>
  <si>
    <t>MN10003PLWR-06R</t>
  </si>
  <si>
    <t>379*</t>
  </si>
  <si>
    <t>Red Lasoda</t>
  </si>
  <si>
    <t>W9432-4R</t>
  </si>
  <si>
    <t>ADT</t>
  </si>
  <si>
    <t xml:space="preserve">MST386-1P </t>
  </si>
  <si>
    <t>MSV093-1</t>
  </si>
  <si>
    <t>ND113300-3RSY</t>
  </si>
  <si>
    <t>296*</t>
  </si>
  <si>
    <t>A01010-1 (Binary)</t>
  </si>
  <si>
    <t>AF3362-1Rus (Caribou)</t>
  </si>
  <si>
    <t>AFW5465-2rus (NCR)</t>
  </si>
  <si>
    <t>AFW5472-1rus (NCR)</t>
  </si>
  <si>
    <t>ATX91137-1Rus (Reveille)</t>
  </si>
  <si>
    <t>AW07791-2Rus</t>
  </si>
  <si>
    <t>CO5068-1Rus</t>
  </si>
  <si>
    <t>CW08071-2Rus</t>
  </si>
  <si>
    <t>MSY573-3Rus</t>
  </si>
  <si>
    <t>ND7882b-7Russ (NCR)</t>
  </si>
  <si>
    <t>ND8068-5Rus</t>
  </si>
  <si>
    <t>Russet Norkotah (NCR)</t>
  </si>
  <si>
    <t>W10043-1rus (NCR)</t>
  </si>
  <si>
    <t>W10074-8rus (NCR)</t>
  </si>
  <si>
    <t>W9519-3Rus</t>
  </si>
  <si>
    <t>Elkton</t>
  </si>
  <si>
    <t>BNC182-5</t>
  </si>
  <si>
    <t>Sebec (AF0338-17)</t>
  </si>
  <si>
    <t>MSS428-2</t>
  </si>
  <si>
    <t xml:space="preserve">McBride </t>
  </si>
  <si>
    <t>MSL007-B</t>
  </si>
  <si>
    <t>W6609-3</t>
  </si>
  <si>
    <t>MN10003PLWR-02R</t>
  </si>
  <si>
    <t>MN10003PLWR-03R</t>
  </si>
  <si>
    <t>166*</t>
  </si>
  <si>
    <t>MN10003PLWR-07R</t>
  </si>
  <si>
    <t>150*</t>
  </si>
  <si>
    <t>MN10013PLWR-04</t>
  </si>
  <si>
    <t>139*</t>
  </si>
  <si>
    <t>MN10020PLWR-04R</t>
  </si>
  <si>
    <t>MN10020PLWR-05R</t>
  </si>
  <si>
    <t>MN10025PLWR-07R</t>
  </si>
  <si>
    <t>MSM288-2Y</t>
  </si>
  <si>
    <t>MSQ131-A</t>
  </si>
  <si>
    <t>MSR186-3P</t>
  </si>
  <si>
    <t>MSS176-1</t>
  </si>
  <si>
    <t xml:space="preserve">MST500-1 </t>
  </si>
  <si>
    <t>MSX007-4RR</t>
  </si>
  <si>
    <t>ND092242C-1R</t>
  </si>
  <si>
    <t>ND102784B-3R</t>
  </si>
  <si>
    <t>W6703-1Y</t>
  </si>
  <si>
    <t>W8405-1R</t>
  </si>
  <si>
    <t>W8886-3R</t>
  </si>
  <si>
    <t>W9577-6Y</t>
  </si>
  <si>
    <t>A03921-2</t>
  </si>
  <si>
    <t>A06021-T</t>
  </si>
  <si>
    <t>AF3362-1Rus</t>
  </si>
  <si>
    <t>AF4124-7</t>
  </si>
  <si>
    <t>AF4320-7</t>
  </si>
  <si>
    <t>ATX91137-1Rus</t>
  </si>
  <si>
    <t>MSU285-1Rus (2reps)</t>
  </si>
  <si>
    <t>ND7882b-7Rus (NCR) (1 rep)</t>
  </si>
  <si>
    <t>Russet Norkotah (3 reps)</t>
  </si>
  <si>
    <t>Silverton</t>
  </si>
  <si>
    <t>W8152-1Rus</t>
  </si>
  <si>
    <t>242*</t>
  </si>
  <si>
    <t>W8516-1Rus (NCR)</t>
  </si>
  <si>
    <t xml:space="preserve">W9133-1Rus  </t>
  </si>
  <si>
    <t>215*</t>
  </si>
  <si>
    <t>W9133-1Rus (NCR)</t>
  </si>
  <si>
    <t>W9433-1Rus (NCR)</t>
  </si>
  <si>
    <t>W9759-1Rus (NCR)</t>
  </si>
  <si>
    <t>MSP497-1</t>
  </si>
  <si>
    <t>MSQ492-2</t>
  </si>
  <si>
    <t>MSR057-4</t>
  </si>
  <si>
    <t>MSS297-3</t>
  </si>
  <si>
    <t>NY140</t>
  </si>
  <si>
    <t>RW</t>
  </si>
  <si>
    <t>McBride (J126-9Y)</t>
  </si>
  <si>
    <t>MN10001PLWR-01R</t>
  </si>
  <si>
    <t>MN10020PLWR-08R</t>
  </si>
  <si>
    <t>MSQ089-1</t>
  </si>
  <si>
    <t>MSS165-2Y</t>
  </si>
  <si>
    <t>ND7799c-1</t>
  </si>
  <si>
    <t>NorValley</t>
  </si>
  <si>
    <t>NY 153</t>
  </si>
  <si>
    <t>Red Pontiac</t>
  </si>
  <si>
    <t>W5015-5</t>
  </si>
  <si>
    <t>W6002-1R</t>
  </si>
  <si>
    <t>369*</t>
  </si>
  <si>
    <t>CO05132-2Rus</t>
  </si>
  <si>
    <t>CO05149-3Rus</t>
  </si>
  <si>
    <t>CO05152-5Rus</t>
  </si>
  <si>
    <t>CO05175-1Rus</t>
  </si>
  <si>
    <t>CO05189-2Rus</t>
  </si>
  <si>
    <t>CO05189-3Rus</t>
  </si>
  <si>
    <t>Russet Burbank</t>
  </si>
  <si>
    <t xml:space="preserve">Silverton Russet </t>
  </si>
  <si>
    <t>W6234-4rus</t>
  </si>
  <si>
    <t>W9133-1rus</t>
  </si>
  <si>
    <t>AC00206-2W</t>
  </si>
  <si>
    <t>AC03452-2W</t>
  </si>
  <si>
    <t>CO02321-4W</t>
  </si>
  <si>
    <t>MSJ126-9Y</t>
  </si>
  <si>
    <t>MSL292-A</t>
  </si>
  <si>
    <t>MSP270-1</t>
  </si>
  <si>
    <t>MSQ035-3</t>
  </si>
  <si>
    <t>MSQ279-1</t>
  </si>
  <si>
    <t>Early</t>
  </si>
  <si>
    <t>381*</t>
  </si>
  <si>
    <t>MSR128-4Y</t>
  </si>
  <si>
    <t>153*</t>
  </si>
  <si>
    <t>MSR148-4</t>
  </si>
  <si>
    <t>MSS206-2</t>
  </si>
  <si>
    <t>439*</t>
  </si>
  <si>
    <t>372*</t>
  </si>
  <si>
    <t>W4980-1</t>
  </si>
  <si>
    <r>
      <t>Atlantic</t>
    </r>
    <r>
      <rPr>
        <b/>
        <vertAlign val="superscript"/>
        <sz val="11"/>
        <rFont val="Times New Roman"/>
        <family val="1"/>
      </rPr>
      <t>NCR</t>
    </r>
  </si>
  <si>
    <t>Dk. Red Norland</t>
  </si>
  <si>
    <t>MN02419</t>
  </si>
  <si>
    <t>MN02467</t>
  </si>
  <si>
    <t>MN02586</t>
  </si>
  <si>
    <t>212*</t>
  </si>
  <si>
    <t>MN04844-01</t>
  </si>
  <si>
    <t>MN18747</t>
  </si>
  <si>
    <t>ND08305-1</t>
  </si>
  <si>
    <r>
      <t>Snowden</t>
    </r>
    <r>
      <rPr>
        <b/>
        <vertAlign val="superscript"/>
        <sz val="11"/>
        <rFont val="Times New Roman"/>
        <family val="1"/>
      </rPr>
      <t>NCR</t>
    </r>
  </si>
  <si>
    <t>W2717-5</t>
  </si>
  <si>
    <t>W5015-12</t>
  </si>
  <si>
    <t>324*</t>
  </si>
  <si>
    <t>219*</t>
  </si>
  <si>
    <t>A01124-3Rus</t>
  </si>
  <si>
    <t>A02062-1TE</t>
  </si>
  <si>
    <t>239*</t>
  </si>
  <si>
    <t>AF3362-1</t>
  </si>
  <si>
    <t>295*</t>
  </si>
  <si>
    <t>AND00618-2RussY</t>
  </si>
  <si>
    <t>CO03187-1RUS</t>
  </si>
  <si>
    <t>137*</t>
  </si>
  <si>
    <t>CO03276-4Rus</t>
  </si>
  <si>
    <t>136*</t>
  </si>
  <si>
    <t>CO03276-5Rus</t>
  </si>
  <si>
    <t>169*</t>
  </si>
  <si>
    <t>CO04159-1RY</t>
  </si>
  <si>
    <t>CO04211-4Rus</t>
  </si>
  <si>
    <t>CO04220-7Rus</t>
  </si>
  <si>
    <r>
      <t>CO04233-1Rus</t>
    </r>
    <r>
      <rPr>
        <vertAlign val="superscript"/>
        <sz val="11"/>
        <rFont val="Times New Roman"/>
        <family val="1"/>
      </rPr>
      <t>LBMR</t>
    </r>
  </si>
  <si>
    <r>
      <t>Dakota Trailblazer</t>
    </r>
    <r>
      <rPr>
        <vertAlign val="superscript"/>
        <sz val="11"/>
        <rFont val="Times New Roman"/>
        <family val="1"/>
      </rPr>
      <t>LBMR</t>
    </r>
  </si>
  <si>
    <t>119*</t>
  </si>
  <si>
    <r>
      <t>Russet Norkotah</t>
    </r>
    <r>
      <rPr>
        <b/>
        <vertAlign val="superscript"/>
        <sz val="11"/>
        <rFont val="Times New Roman"/>
        <family val="1"/>
      </rPr>
      <t>NCR</t>
    </r>
  </si>
  <si>
    <t>Russet Norkotah LT</t>
  </si>
  <si>
    <t>Russet Norkotah TX223</t>
  </si>
  <si>
    <t>Teton Russet</t>
  </si>
  <si>
    <t>W6234-4Rus</t>
  </si>
  <si>
    <t>312*</t>
  </si>
  <si>
    <t>W7449-1Rus</t>
  </si>
  <si>
    <t>Beacon Chipper</t>
  </si>
  <si>
    <t>H228-6</t>
  </si>
  <si>
    <t>Kalkaska (J036-A)</t>
  </si>
  <si>
    <t>MSJ147-1</t>
  </si>
  <si>
    <t>346*</t>
  </si>
  <si>
    <t>NY140LBR</t>
  </si>
  <si>
    <t>NY148LBR</t>
  </si>
  <si>
    <t>Q070-1</t>
  </si>
  <si>
    <t>316*</t>
  </si>
  <si>
    <t>MN19298RY</t>
  </si>
  <si>
    <t>210*</t>
  </si>
  <si>
    <t>MSQ176-5</t>
  </si>
  <si>
    <t>MN02616RY</t>
  </si>
  <si>
    <t>256*</t>
  </si>
  <si>
    <t>Pontiac</t>
  </si>
  <si>
    <t>303*</t>
  </si>
  <si>
    <t>232*</t>
  </si>
  <si>
    <t>W2310-3</t>
  </si>
  <si>
    <t>W2978-3</t>
  </si>
  <si>
    <t>MSM182-1</t>
  </si>
  <si>
    <t>248*</t>
  </si>
  <si>
    <t>ND8555-8R</t>
  </si>
  <si>
    <t>W6511-1R</t>
  </si>
  <si>
    <t>MN02588</t>
  </si>
  <si>
    <t>A01124-3</t>
  </si>
  <si>
    <t>A0008-1TE</t>
  </si>
  <si>
    <t>CO03202-1Rus</t>
  </si>
  <si>
    <t>Canela Russet</t>
  </si>
  <si>
    <t>204*</t>
  </si>
  <si>
    <t>ND8229-3RUS</t>
  </si>
  <si>
    <t>237*</t>
  </si>
  <si>
    <r>
      <t>CO99053-3Rus</t>
    </r>
    <r>
      <rPr>
        <vertAlign val="superscript"/>
        <sz val="11"/>
        <rFont val="Times New Roman"/>
        <family val="1"/>
      </rPr>
      <t>LBMR</t>
    </r>
  </si>
  <si>
    <r>
      <t>AF3317-15</t>
    </r>
    <r>
      <rPr>
        <vertAlign val="superscript"/>
        <sz val="11"/>
        <rFont val="Times New Roman"/>
        <family val="1"/>
      </rPr>
      <t>LBMR</t>
    </r>
  </si>
  <si>
    <t>CV00047-3RUS</t>
  </si>
  <si>
    <t>AC00395-2RUS</t>
  </si>
  <si>
    <t>228*</t>
  </si>
  <si>
    <t>CO03308-3Rus</t>
  </si>
  <si>
    <t>WV4993-1RUS</t>
  </si>
  <si>
    <t>Clearwater Russet</t>
  </si>
  <si>
    <t>101*</t>
  </si>
  <si>
    <r>
      <t>W6360-1Rus</t>
    </r>
    <r>
      <rPr>
        <vertAlign val="superscript"/>
        <sz val="11"/>
        <rFont val="Times New Roman"/>
        <family val="1"/>
      </rPr>
      <t>LBR</t>
    </r>
  </si>
  <si>
    <t>276*</t>
  </si>
  <si>
    <t>MSH228-6</t>
  </si>
  <si>
    <t>282*</t>
  </si>
  <si>
    <t>MSP515-2</t>
  </si>
  <si>
    <t>333*</t>
  </si>
  <si>
    <t>MSQ070-1</t>
  </si>
  <si>
    <t>214*</t>
  </si>
  <si>
    <t>MSP459-5</t>
  </si>
  <si>
    <t>Onaway</t>
  </si>
  <si>
    <t>342*</t>
  </si>
  <si>
    <t>MI Purple Sport III</t>
  </si>
  <si>
    <t>MI Purple</t>
  </si>
  <si>
    <t>DOHE</t>
  </si>
  <si>
    <t>MSM037-3</t>
  </si>
  <si>
    <r>
      <t>MSM171-A</t>
    </r>
    <r>
      <rPr>
        <b/>
        <vertAlign val="superscript"/>
        <sz val="11"/>
        <rFont val="Times New Roman"/>
        <family val="1"/>
      </rPr>
      <t>LBR</t>
    </r>
  </si>
  <si>
    <t>MSQ425-4Y</t>
  </si>
  <si>
    <t>MSN215-2P</t>
  </si>
  <si>
    <t>292*</t>
  </si>
  <si>
    <t>ND8307C-3</t>
  </si>
  <si>
    <t>W2609-1R</t>
  </si>
  <si>
    <t>260*</t>
  </si>
  <si>
    <t>244*</t>
  </si>
  <si>
    <t>ND8314-1R</t>
  </si>
  <si>
    <t>A98134-2RUS</t>
  </si>
  <si>
    <t>W6234-4RUS</t>
  </si>
  <si>
    <t>MSN170-A</t>
  </si>
  <si>
    <t>W2683-2RUS</t>
  </si>
  <si>
    <t>A01124-3RUS</t>
  </si>
  <si>
    <t>W8946-1RUS</t>
  </si>
  <si>
    <t>235*</t>
  </si>
  <si>
    <t>CO99053-3RUS</t>
  </si>
  <si>
    <t>A98289-1RUS</t>
  </si>
  <si>
    <t>REMAINING DATA BELOW:</t>
  </si>
  <si>
    <t>356*</t>
  </si>
  <si>
    <t>387*</t>
  </si>
  <si>
    <t>209*</t>
  </si>
  <si>
    <t>294*</t>
  </si>
  <si>
    <t>A01025-4</t>
  </si>
  <si>
    <t>AC99375-1Rus</t>
  </si>
  <si>
    <t>368*</t>
  </si>
  <si>
    <t>AOTX95265-4Rus</t>
  </si>
  <si>
    <t>ATND98459-1RY</t>
  </si>
  <si>
    <t>Classic Russet (A95109-1Rus)</t>
  </si>
  <si>
    <t>CO99053-4RUS</t>
  </si>
  <si>
    <t>CO99100-1RUS</t>
  </si>
  <si>
    <t>201*</t>
  </si>
  <si>
    <t>CORN #8</t>
  </si>
  <si>
    <t>CV01238-3RUS</t>
  </si>
  <si>
    <t>CV99073-1R</t>
  </si>
  <si>
    <t>FL1867</t>
  </si>
  <si>
    <t>MI Purple Red Sport</t>
  </si>
  <si>
    <t>Missaukee (MSJ461-1)</t>
  </si>
  <si>
    <t>MN02467RUS</t>
  </si>
  <si>
    <t>MN96013-1RY</t>
  </si>
  <si>
    <t>MSK061-4</t>
  </si>
  <si>
    <t>MSK409-1</t>
  </si>
  <si>
    <t>MSL228-1SPL</t>
  </si>
  <si>
    <r>
      <t>MSN105-1</t>
    </r>
    <r>
      <rPr>
        <b/>
        <vertAlign val="superscript"/>
        <sz val="11"/>
        <rFont val="Times New Roman"/>
        <family val="1"/>
      </rPr>
      <t>LBMR</t>
    </r>
  </si>
  <si>
    <t>196*</t>
  </si>
  <si>
    <t>MSN191-2Y</t>
  </si>
  <si>
    <t>MSP368-1</t>
  </si>
  <si>
    <t>MSQ130-4</t>
  </si>
  <si>
    <t>MSQ289-5</t>
  </si>
  <si>
    <t>MSR036-5</t>
  </si>
  <si>
    <t>MSR159-02</t>
  </si>
  <si>
    <t>MSS582-1SPL</t>
  </si>
  <si>
    <t>ND028842-1RY</t>
  </si>
  <si>
    <t>ND8304-2</t>
  </si>
  <si>
    <t>ND8305-1</t>
  </si>
  <si>
    <t>PA03NM5-1</t>
  </si>
  <si>
    <t>W5767-1R</t>
  </si>
  <si>
    <t>W7098-2Rus</t>
  </si>
  <si>
    <t>WV4992-1RUS</t>
  </si>
  <si>
    <t>WV5843-6R</t>
  </si>
  <si>
    <t>A00727-1</t>
  </si>
  <si>
    <t>A8254-2BRUS</t>
  </si>
  <si>
    <t>A95109-1</t>
  </si>
  <si>
    <t>A98298-1</t>
  </si>
  <si>
    <t>AC96052-1RUS</t>
  </si>
  <si>
    <t>AC99375-1RUS</t>
  </si>
  <si>
    <t>AOND95292-3RUS-ncr</t>
  </si>
  <si>
    <t>AOTX95265-2ARu</t>
  </si>
  <si>
    <t>AOTX95265-3Ru</t>
  </si>
  <si>
    <t>AOTX95265-4Ru</t>
  </si>
  <si>
    <t>CO95172-3RUS</t>
  </si>
  <si>
    <t>CO98067-7RUS</t>
  </si>
  <si>
    <t>CO98368-2RUS</t>
  </si>
  <si>
    <t>CO99053-3Rus</t>
  </si>
  <si>
    <t>CO99053-4Rus</t>
  </si>
  <si>
    <t>CO99100-1Rus</t>
  </si>
  <si>
    <t>CORN #3</t>
  </si>
  <si>
    <t>FL2053</t>
  </si>
  <si>
    <t>MegaChip</t>
  </si>
  <si>
    <t>MSI005-20Y</t>
  </si>
  <si>
    <r>
      <t>MSI005-20Y</t>
    </r>
    <r>
      <rPr>
        <b/>
        <vertAlign val="superscript"/>
        <sz val="11"/>
        <rFont val="Times New Roman"/>
        <family val="1"/>
      </rPr>
      <t>NCR</t>
    </r>
  </si>
  <si>
    <t>MSJ316-A</t>
  </si>
  <si>
    <t>MSJ461-1</t>
  </si>
  <si>
    <t>MSM070-1</t>
  </si>
  <si>
    <t>MSM170-2</t>
  </si>
  <si>
    <t>MSM171-A</t>
  </si>
  <si>
    <t>MSN105-1</t>
  </si>
  <si>
    <t>MSN238-A</t>
  </si>
  <si>
    <r>
      <t>NorValley</t>
    </r>
    <r>
      <rPr>
        <b/>
        <vertAlign val="superscript"/>
        <sz val="11"/>
        <rFont val="Times New Roman"/>
        <family val="1"/>
      </rPr>
      <t>NCR</t>
    </r>
  </si>
  <si>
    <r>
      <t>Russet Burbank</t>
    </r>
    <r>
      <rPr>
        <b/>
        <vertAlign val="superscript"/>
        <sz val="11"/>
        <rFont val="Times New Roman"/>
        <family val="1"/>
      </rPr>
      <t>NCR</t>
    </r>
  </si>
  <si>
    <t>LONG</t>
  </si>
  <si>
    <r>
      <t>W2133-1</t>
    </r>
    <r>
      <rPr>
        <b/>
        <vertAlign val="superscript"/>
        <sz val="11"/>
        <rFont val="Times New Roman"/>
        <family val="1"/>
      </rPr>
      <t>NCR</t>
    </r>
  </si>
  <si>
    <t>W2253-5RUS</t>
  </si>
  <si>
    <r>
      <t>W2683-2RUS</t>
    </r>
    <r>
      <rPr>
        <vertAlign val="superscript"/>
        <sz val="11"/>
        <rFont val="Times New Roman"/>
        <family val="1"/>
      </rPr>
      <t>NCR</t>
    </r>
  </si>
  <si>
    <t>W3328-1RUS</t>
  </si>
  <si>
    <t>W3666-2RUS</t>
  </si>
  <si>
    <t>W5716-1RUS</t>
  </si>
  <si>
    <t>351*</t>
  </si>
  <si>
    <t>W5716-1RUS-ncr</t>
  </si>
  <si>
    <t>W6968-2RUS</t>
  </si>
  <si>
    <t>W7012-1RUS</t>
  </si>
  <si>
    <t>W8206-1RUS</t>
  </si>
  <si>
    <t>A93157-6LS</t>
  </si>
  <si>
    <t>AC97097-14W</t>
  </si>
  <si>
    <r>
      <t>AND98324-1RUS</t>
    </r>
    <r>
      <rPr>
        <b/>
        <vertAlign val="superscript"/>
        <sz val="11"/>
        <rFont val="Times New Roman"/>
        <family val="1"/>
      </rPr>
      <t>NCR</t>
    </r>
  </si>
  <si>
    <t>AOA95154-1</t>
  </si>
  <si>
    <t>CO95051-7W</t>
  </si>
  <si>
    <t>CO95086-8RUS</t>
  </si>
  <si>
    <t>266*</t>
  </si>
  <si>
    <t>CO96141-4W</t>
  </si>
  <si>
    <t>CO97043-14W</t>
  </si>
  <si>
    <t>CO97065-7W</t>
  </si>
  <si>
    <t>CO97087-2RUS</t>
  </si>
  <si>
    <t>FL2101</t>
  </si>
  <si>
    <r>
      <t>MSA8254-2BRUS</t>
    </r>
    <r>
      <rPr>
        <vertAlign val="superscript"/>
        <sz val="11"/>
        <rFont val="Times New Roman"/>
        <family val="1"/>
      </rPr>
      <t>NCR</t>
    </r>
  </si>
  <si>
    <t>206*</t>
  </si>
  <si>
    <r>
      <t>MSJ316-A</t>
    </r>
    <r>
      <rPr>
        <b/>
        <vertAlign val="superscript"/>
        <sz val="11"/>
        <rFont val="Times New Roman"/>
        <family val="1"/>
      </rPr>
      <t>NCR</t>
    </r>
  </si>
  <si>
    <t>207*</t>
  </si>
  <si>
    <r>
      <t>MSL794-BRUS</t>
    </r>
    <r>
      <rPr>
        <vertAlign val="superscript"/>
        <sz val="11"/>
        <rFont val="Times New Roman"/>
        <family val="1"/>
      </rPr>
      <t>LBR</t>
    </r>
  </si>
  <si>
    <t>ND7882B-7RUS</t>
  </si>
  <si>
    <t>233*</t>
  </si>
  <si>
    <t>NY139</t>
  </si>
  <si>
    <r>
      <t>W1879-1RUS</t>
    </r>
    <r>
      <rPr>
        <vertAlign val="superscript"/>
        <sz val="11"/>
        <rFont val="Times New Roman"/>
        <family val="1"/>
      </rPr>
      <t>NCR</t>
    </r>
  </si>
  <si>
    <r>
      <t>W2324-1</t>
    </r>
    <r>
      <rPr>
        <b/>
        <vertAlign val="superscript"/>
        <sz val="11"/>
        <rFont val="Times New Roman"/>
        <family val="1"/>
      </rPr>
      <t>NCR</t>
    </r>
  </si>
  <si>
    <t>494*</t>
  </si>
  <si>
    <t>W2564-2</t>
  </si>
  <si>
    <t>W4016-4</t>
  </si>
  <si>
    <t>A9305-10</t>
  </si>
  <si>
    <t>A95409-1</t>
  </si>
  <si>
    <t>AOTX95265-3RU</t>
  </si>
  <si>
    <t>AOTX95295-3RU</t>
  </si>
  <si>
    <t>CO95172-3RU</t>
  </si>
  <si>
    <t>FL1922</t>
  </si>
  <si>
    <t>FL2048</t>
  </si>
  <si>
    <r>
      <t>MN00307-1</t>
    </r>
    <r>
      <rPr>
        <b/>
        <vertAlign val="superscript"/>
        <sz val="11"/>
        <rFont val="Times New Roman"/>
        <family val="1"/>
      </rPr>
      <t>NCR</t>
    </r>
  </si>
  <si>
    <r>
      <t>MN18710RUS</t>
    </r>
    <r>
      <rPr>
        <b/>
        <vertAlign val="superscript"/>
        <sz val="11"/>
        <rFont val="Times New Roman"/>
        <family val="1"/>
      </rPr>
      <t>NCR</t>
    </r>
  </si>
  <si>
    <t>MSJ036-A</t>
  </si>
  <si>
    <t>MSJ461-1*</t>
  </si>
  <si>
    <t>405*</t>
  </si>
  <si>
    <r>
      <t>MSJ461-1</t>
    </r>
    <r>
      <rPr>
        <b/>
        <vertAlign val="superscript"/>
        <sz val="11"/>
        <rFont val="Times New Roman"/>
        <family val="1"/>
      </rPr>
      <t>LBR</t>
    </r>
  </si>
  <si>
    <t>MSL211-3*</t>
  </si>
  <si>
    <t>230*</t>
  </si>
  <si>
    <r>
      <t>MSL211-3</t>
    </r>
    <r>
      <rPr>
        <b/>
        <vertAlign val="superscript"/>
        <sz val="11"/>
        <rFont val="Times New Roman"/>
        <family val="1"/>
      </rPr>
      <t>LBR</t>
    </r>
  </si>
  <si>
    <t>182*</t>
  </si>
  <si>
    <t>MSM051-3</t>
  </si>
  <si>
    <t>MSM053-4</t>
  </si>
  <si>
    <r>
      <t>MSM182-1</t>
    </r>
    <r>
      <rPr>
        <b/>
        <vertAlign val="superscript"/>
        <sz val="11"/>
        <rFont val="Times New Roman"/>
        <family val="1"/>
      </rPr>
      <t>LBR</t>
    </r>
  </si>
  <si>
    <r>
      <t>ND5775-3</t>
    </r>
    <r>
      <rPr>
        <b/>
        <vertAlign val="superscript"/>
        <sz val="11"/>
        <rFont val="Times New Roman"/>
        <family val="1"/>
      </rPr>
      <t>NCR</t>
    </r>
  </si>
  <si>
    <r>
      <t>ND7818-1Y</t>
    </r>
    <r>
      <rPr>
        <b/>
        <vertAlign val="superscript"/>
        <sz val="11"/>
        <rFont val="Times New Roman"/>
        <family val="1"/>
      </rPr>
      <t>NCR</t>
    </r>
  </si>
  <si>
    <t>NY137</t>
  </si>
  <si>
    <t>NY41-67</t>
  </si>
  <si>
    <t>Stampede Russet</t>
  </si>
  <si>
    <t>VC1002-3W/Y</t>
  </si>
  <si>
    <t>VC1009-1W/Y</t>
  </si>
  <si>
    <t>VC1123-2W/Y</t>
  </si>
  <si>
    <t>W2309-7</t>
  </si>
  <si>
    <t>130*</t>
  </si>
  <si>
    <t>W2438-3</t>
  </si>
  <si>
    <t>W2466-5RUS</t>
  </si>
  <si>
    <t>W2982-1</t>
  </si>
  <si>
    <r>
      <t>W3140-3RUS</t>
    </r>
    <r>
      <rPr>
        <b/>
        <vertAlign val="superscript"/>
        <sz val="11"/>
        <rFont val="Times New Roman"/>
        <family val="1"/>
      </rPr>
      <t>NCR</t>
    </r>
  </si>
  <si>
    <t>W4013-1</t>
  </si>
  <si>
    <t>A8893-1</t>
  </si>
  <si>
    <t>200*</t>
  </si>
  <si>
    <t>A91814-2</t>
  </si>
  <si>
    <t>AC92009-4RU</t>
  </si>
  <si>
    <t>B0766-3</t>
  </si>
  <si>
    <t>299*</t>
  </si>
  <si>
    <t>CO904035-15RU</t>
  </si>
  <si>
    <t>CO93001-11RU</t>
  </si>
  <si>
    <t>FL1833</t>
  </si>
  <si>
    <t>GemStar</t>
  </si>
  <si>
    <t>GoldRush</t>
  </si>
  <si>
    <t>Liberator</t>
  </si>
  <si>
    <t>MN99144-1</t>
  </si>
  <si>
    <t>MN99380-1</t>
  </si>
  <si>
    <t>MN99460-21</t>
  </si>
  <si>
    <t>106*</t>
  </si>
  <si>
    <t>Monticello</t>
  </si>
  <si>
    <t>MSE221-1</t>
  </si>
  <si>
    <t>MSG227-2</t>
  </si>
  <si>
    <t>MSH095-4</t>
  </si>
  <si>
    <t>MSH356-A</t>
  </si>
  <si>
    <t>MSI152-A*</t>
  </si>
  <si>
    <t>MSK009-B</t>
  </si>
  <si>
    <t>MSK049-A</t>
  </si>
  <si>
    <t>MSK128-A*</t>
  </si>
  <si>
    <r>
      <t>MSK128-A</t>
    </r>
    <r>
      <rPr>
        <b/>
        <vertAlign val="superscript"/>
        <sz val="11"/>
        <rFont val="Times New Roman"/>
        <family val="1"/>
      </rPr>
      <t>LBR</t>
    </r>
  </si>
  <si>
    <t>MSK498-1Y</t>
  </si>
  <si>
    <t>MWTX2609-2RU</t>
  </si>
  <si>
    <t>ND7994-1RUS</t>
  </si>
  <si>
    <t>NY126</t>
  </si>
  <si>
    <t>NY132</t>
  </si>
  <si>
    <t>TXA549-1RU</t>
  </si>
  <si>
    <t>TXDH99-1RU</t>
  </si>
  <si>
    <t>TXNS287</t>
  </si>
  <si>
    <t>W2128-8</t>
  </si>
  <si>
    <t>255*</t>
  </si>
  <si>
    <t>AC89536-5rus</t>
  </si>
  <si>
    <t>ATLANTIC</t>
  </si>
  <si>
    <t>BOULDER</t>
  </si>
  <si>
    <t>187*</t>
  </si>
  <si>
    <t>238*</t>
  </si>
  <si>
    <t>171*</t>
  </si>
  <si>
    <t>GOLDRUSH</t>
  </si>
  <si>
    <r>
      <t>JACQUELINE LEE</t>
    </r>
    <r>
      <rPr>
        <b/>
        <vertAlign val="superscript"/>
        <sz val="11"/>
        <rFont val="Times New Roman"/>
        <family val="1"/>
      </rPr>
      <t>LBR</t>
    </r>
  </si>
  <si>
    <t>KEYSTONE RUSSET</t>
  </si>
  <si>
    <t>LIBERATOR</t>
  </si>
  <si>
    <t>MICHIGAN PURPLE</t>
  </si>
  <si>
    <t>MILLENIUM RUSSET</t>
  </si>
  <si>
    <t>MSE192-8RUS</t>
  </si>
  <si>
    <t>MSE202-3RUS</t>
  </si>
  <si>
    <t>MSF099-3</t>
  </si>
  <si>
    <t>MSH067-3</t>
  </si>
  <si>
    <t>252*</t>
  </si>
  <si>
    <t>MSH094-8</t>
  </si>
  <si>
    <t>MSH112-6</t>
  </si>
  <si>
    <t>270*</t>
  </si>
  <si>
    <t>181*</t>
  </si>
  <si>
    <t>MSJ080-1</t>
  </si>
  <si>
    <t>300*</t>
  </si>
  <si>
    <t>302*</t>
  </si>
  <si>
    <t>MSL025-ARUS</t>
  </si>
  <si>
    <r>
      <t>MSL794-BRUS</t>
    </r>
    <r>
      <rPr>
        <b/>
        <vertAlign val="superscript"/>
        <sz val="11"/>
        <rFont val="Times New Roman"/>
        <family val="1"/>
      </rPr>
      <t>LBR</t>
    </r>
  </si>
  <si>
    <t>ND7882b-7rus</t>
  </si>
  <si>
    <t>RUSSET BURBANK</t>
  </si>
  <si>
    <t>RUSSET NORKOTAH</t>
  </si>
  <si>
    <t>SILVERTON RUSSET</t>
  </si>
  <si>
    <t>SNOWDEN</t>
  </si>
  <si>
    <t>UEC</t>
  </si>
  <si>
    <t>V1102-1</t>
  </si>
  <si>
    <t>WALLOWA RUSSET</t>
  </si>
  <si>
    <t>A9304-3</t>
  </si>
  <si>
    <t>AC87340-2W</t>
  </si>
  <si>
    <t>DOHCE</t>
  </si>
  <si>
    <t>DOHCL</t>
  </si>
  <si>
    <t>AC89536-5RU</t>
  </si>
  <si>
    <t>AC93026-9RU</t>
  </si>
  <si>
    <t>ALTURAS RUSSET</t>
  </si>
  <si>
    <t>ATX84378-6RU</t>
  </si>
  <si>
    <t>ATX84706-2RU</t>
  </si>
  <si>
    <t>226*</t>
  </si>
  <si>
    <t>BOULDER MSF373-8</t>
  </si>
  <si>
    <t>CO85026-4RU</t>
  </si>
  <si>
    <t>CO93016-3RU</t>
  </si>
  <si>
    <t>DAKOTA PEARL</t>
  </si>
  <si>
    <r>
      <t xml:space="preserve">JACQUELINE LEE </t>
    </r>
    <r>
      <rPr>
        <b/>
        <vertAlign val="superscript"/>
        <sz val="12"/>
        <rFont val="Times New Roman"/>
        <family val="1"/>
      </rPr>
      <t>LBR</t>
    </r>
  </si>
  <si>
    <t>DOHTL</t>
  </si>
  <si>
    <r>
      <t>JACQUELINE LEE</t>
    </r>
    <r>
      <rPr>
        <b/>
        <vertAlign val="superscript"/>
        <sz val="12"/>
        <rFont val="Times New Roman"/>
        <family val="1"/>
      </rPr>
      <t>LBR</t>
    </r>
  </si>
  <si>
    <t>DOHTE</t>
  </si>
  <si>
    <t>MSE018-1</t>
  </si>
  <si>
    <t>MSG050-2</t>
  </si>
  <si>
    <t>MSH031-5</t>
  </si>
  <si>
    <t>MSH360-1</t>
  </si>
  <si>
    <r>
      <t>MSI152-A</t>
    </r>
    <r>
      <rPr>
        <b/>
        <vertAlign val="superscript"/>
        <sz val="12"/>
        <rFont val="Times New Roman"/>
        <family val="1"/>
      </rPr>
      <t>LBR</t>
    </r>
  </si>
  <si>
    <t>MSJ167-1</t>
  </si>
  <si>
    <t>MSJ197-1</t>
  </si>
  <si>
    <r>
      <t>MSJ317-1</t>
    </r>
    <r>
      <rPr>
        <b/>
        <vertAlign val="superscript"/>
        <sz val="12"/>
        <rFont val="Times New Roman"/>
        <family val="1"/>
      </rPr>
      <t>LBR</t>
    </r>
  </si>
  <si>
    <t>ONAWAY</t>
  </si>
  <si>
    <t>A8893-1RUS</t>
  </si>
  <si>
    <t>A90586-11</t>
  </si>
  <si>
    <t>AC87079-3</t>
  </si>
  <si>
    <t>AC87138-4</t>
  </si>
  <si>
    <t>AC89536-5</t>
  </si>
  <si>
    <t>AC89536-5RUS</t>
  </si>
  <si>
    <t>265*</t>
  </si>
  <si>
    <t>AC92009-4R</t>
  </si>
  <si>
    <t>ATX85404-8W</t>
  </si>
  <si>
    <t>BANNOCK RUSSET</t>
  </si>
  <si>
    <t>463*</t>
  </si>
  <si>
    <t>C085026-4</t>
  </si>
  <si>
    <t>CO85026-4</t>
  </si>
  <si>
    <t>224*</t>
  </si>
  <si>
    <t>CO92077-2RUS</t>
  </si>
  <si>
    <t>EVA</t>
  </si>
  <si>
    <t>JACQUELINE LEE</t>
  </si>
  <si>
    <t>341*</t>
  </si>
  <si>
    <t>MSB106-7</t>
  </si>
  <si>
    <t>MSB107-1</t>
  </si>
  <si>
    <t>MSE080-4</t>
  </si>
  <si>
    <t>MSE149-5Y</t>
  </si>
  <si>
    <t>MSF060-6</t>
  </si>
  <si>
    <t>MSF313-3</t>
  </si>
  <si>
    <t>MSF373-8</t>
  </si>
  <si>
    <t>490*</t>
  </si>
  <si>
    <t>MSG004-3</t>
  </si>
  <si>
    <t>MSG015-C</t>
  </si>
  <si>
    <t>352*</t>
  </si>
  <si>
    <t>378*</t>
  </si>
  <si>
    <t>399*</t>
  </si>
  <si>
    <t>MSH098-2</t>
  </si>
  <si>
    <t>MSI002-3</t>
  </si>
  <si>
    <t>MSI032-6</t>
  </si>
  <si>
    <t>MSI083-5</t>
  </si>
  <si>
    <t>MSI152-A</t>
  </si>
  <si>
    <r>
      <t xml:space="preserve">MSI152-A </t>
    </r>
    <r>
      <rPr>
        <b/>
        <vertAlign val="superscript"/>
        <sz val="12"/>
        <rFont val="Times New Roman"/>
        <family val="1"/>
      </rPr>
      <t>LBR</t>
    </r>
  </si>
  <si>
    <r>
      <t xml:space="preserve">MSJ461-1 </t>
    </r>
    <r>
      <rPr>
        <b/>
        <vertAlign val="superscript"/>
        <sz val="11"/>
        <rFont val="Times New Roman"/>
        <family val="1"/>
      </rPr>
      <t>LBR</t>
    </r>
  </si>
  <si>
    <t>NDC5372-1RUS</t>
  </si>
  <si>
    <t>NDTX4930-5W</t>
  </si>
  <si>
    <t>NY120</t>
  </si>
  <si>
    <t>P83-11-5</t>
  </si>
  <si>
    <t>PIKE</t>
  </si>
  <si>
    <t>345*</t>
  </si>
  <si>
    <t>RUSSET NORKOTAH 3</t>
  </si>
  <si>
    <t>RUSSET NORKOTAH 8</t>
  </si>
  <si>
    <t>SUPERIOR</t>
  </si>
  <si>
    <t>TC1675-1RUS</t>
  </si>
  <si>
    <t>TXNS112</t>
  </si>
  <si>
    <t>TXNS223</t>
  </si>
  <si>
    <t>TXNS278</t>
  </si>
  <si>
    <t>W1201</t>
  </si>
  <si>
    <t>W1386</t>
  </si>
  <si>
    <t>W1876-1</t>
  </si>
  <si>
    <t>W1879-1</t>
  </si>
  <si>
    <t>May 6 to September 17, 2024 (134 days)</t>
  </si>
  <si>
    <t>May 6 to September 10, 2024 (127 days)</t>
  </si>
  <si>
    <t>May 7 to September 04, 2024 (120 days)</t>
  </si>
  <si>
    <t>A1</t>
  </si>
  <si>
    <t>A2</t>
  </si>
  <si>
    <t>LBMR</t>
  </si>
  <si>
    <t>LBR</t>
  </si>
  <si>
    <t>MSGG282-20</t>
  </si>
  <si>
    <t>Dundee</t>
  </si>
  <si>
    <t>LBMS</t>
  </si>
  <si>
    <t>MSBB617-02</t>
  </si>
  <si>
    <t>Bliss (NY163)</t>
  </si>
  <si>
    <t>LBS</t>
  </si>
  <si>
    <t>Sinatra</t>
  </si>
  <si>
    <r>
      <t>1</t>
    </r>
    <r>
      <rPr>
        <sz val="9"/>
        <rFont val="Times New Roman"/>
        <family val="1"/>
      </rPr>
      <t>SIZE: B: &lt; 1 7/8 in.;  A1: &gt;1 7/8-&lt;2 9/16 in.; A2: &gt; 2 9/16-&lt; 3.25 in.;  OV: &gt; 3.25 in.;  PO: Pickouts.</t>
    </r>
  </si>
  <si>
    <r>
      <t>6</t>
    </r>
    <r>
      <rPr>
        <sz val="9"/>
        <rFont val="Times New Roman"/>
        <family val="1"/>
      </rPr>
      <t>MATURITY RATING: August 24, 2024;  Ratings 1-5;  1: Early (vines completely dead);  5: Late (vigorous vine, some flowering).</t>
    </r>
  </si>
  <si>
    <r>
      <rPr>
        <vertAlign val="superscript"/>
        <sz val="9"/>
        <rFont val="Times New Roman"/>
        <family val="1"/>
      </rPr>
      <t>1</t>
    </r>
    <r>
      <rPr>
        <sz val="9"/>
        <rFont val="Times New Roman"/>
        <family val="1"/>
      </rPr>
      <t>SIZE: B: &lt; 1 7/8 in.;  A1: &gt;1 7/8-&lt;2 9/16 in.; A2: &gt; 2 9/16-&lt; 3.25 in.;  OV: &gt; 3.25 in.;  PO: Pickouts.</t>
    </r>
  </si>
  <si>
    <t>MN18W17037-027</t>
  </si>
  <si>
    <t>MN18W17043-002</t>
  </si>
  <si>
    <t>MN19AF6892-009</t>
  </si>
  <si>
    <t>MN19TX18032-001</t>
  </si>
  <si>
    <t>MN19TX18211-001</t>
  </si>
  <si>
    <t>MN21ND1845B-017</t>
  </si>
  <si>
    <t>MN21ND1930-004</t>
  </si>
  <si>
    <t>MN21TX20059-007</t>
  </si>
  <si>
    <t>MSII117-01</t>
  </si>
  <si>
    <t>ND20165-4</t>
  </si>
  <si>
    <t>ND2070-9</t>
  </si>
  <si>
    <t>W20001-15</t>
  </si>
  <si>
    <t>W20001-7</t>
  </si>
  <si>
    <t>W20004-26</t>
  </si>
  <si>
    <t>W20004-39</t>
  </si>
  <si>
    <t>W20005-18</t>
  </si>
  <si>
    <t>W20005-23</t>
  </si>
  <si>
    <t>W20022-2</t>
  </si>
  <si>
    <t>W20023-2</t>
  </si>
  <si>
    <t>W20036-8</t>
  </si>
  <si>
    <t>AND19027-1Russ</t>
  </si>
  <si>
    <t>AND20063-1Russ</t>
  </si>
  <si>
    <t>MN18W17076-001</t>
  </si>
  <si>
    <t>MN18W17091-015</t>
  </si>
  <si>
    <t>MN19AOR16059-001</t>
  </si>
  <si>
    <t>MN19CO17074-003</t>
  </si>
  <si>
    <t>MN21AF7214-001</t>
  </si>
  <si>
    <t>MN21CO19018-001</t>
  </si>
  <si>
    <t>MN21CO19073-001</t>
  </si>
  <si>
    <t>MN21CO19074-003</t>
  </si>
  <si>
    <t>MN21CO19187-001</t>
  </si>
  <si>
    <t>MN21CO19222-001</t>
  </si>
  <si>
    <t>MN21CO19222-002</t>
  </si>
  <si>
    <t>MN21ND1867-002</t>
  </si>
  <si>
    <t>MN21ND1955-002</t>
  </si>
  <si>
    <t>MN21ND1955-003</t>
  </si>
  <si>
    <t>MN21ND2015-001</t>
  </si>
  <si>
    <t>ND20126-2Russ</t>
  </si>
  <si>
    <t>W19039-3rus</t>
  </si>
  <si>
    <t>W20039-15rus</t>
  </si>
  <si>
    <t>W20040-2rus</t>
  </si>
  <si>
    <t>W20047-7rus</t>
  </si>
  <si>
    <t>W20050-10rus</t>
  </si>
  <si>
    <t>W20051-9rus</t>
  </si>
  <si>
    <t>W20053-1rus</t>
  </si>
  <si>
    <t>W20054-3rus</t>
  </si>
  <si>
    <t>W20059-12rus</t>
  </si>
  <si>
    <t>W20066-10rus</t>
  </si>
  <si>
    <t>W20084-2rus</t>
  </si>
  <si>
    <t>W20085-22rus</t>
  </si>
  <si>
    <t>W20096-17rus</t>
  </si>
  <si>
    <t>W20096-26rus</t>
  </si>
  <si>
    <t>AFND7576-1R</t>
  </si>
  <si>
    <t>AW08112-4P/Y</t>
  </si>
  <si>
    <t>MN21ND2013-002</t>
  </si>
  <si>
    <t>MN21ND2037-002</t>
  </si>
  <si>
    <t>MSFF200-4PYSPL</t>
  </si>
  <si>
    <t>MSFF228-2RY</t>
  </si>
  <si>
    <t>ND20102-5R</t>
  </si>
  <si>
    <t>ND20122-4pY</t>
  </si>
  <si>
    <t>ND20142-3R</t>
  </si>
  <si>
    <t>ND2089-11R</t>
  </si>
  <si>
    <t>ND2089-17R</t>
  </si>
  <si>
    <t>ND2089-1R</t>
  </si>
  <si>
    <t>ND2090-2R</t>
  </si>
  <si>
    <t>ND2090-6R</t>
  </si>
  <si>
    <t>ND2092-16R</t>
  </si>
  <si>
    <t>ND2092-17R</t>
  </si>
  <si>
    <t>ND2093-4R</t>
  </si>
  <si>
    <t>ND2093-6R</t>
  </si>
  <si>
    <t>ND2096-4R</t>
  </si>
  <si>
    <t>W16050-3P/Y</t>
  </si>
  <si>
    <t>MN19TX18206-002</t>
  </si>
  <si>
    <t>MN21AF7330-003</t>
  </si>
  <si>
    <t>MN21AF7348-001</t>
  </si>
  <si>
    <t>MSII306-05Y</t>
  </si>
  <si>
    <r>
      <t>4</t>
    </r>
    <r>
      <rPr>
        <sz val="9"/>
        <rFont val="Times New Roman"/>
        <family val="1"/>
      </rPr>
      <t>MATURITY RATING:  August 24, 2024; Ratings 1-5;  1: Early (vines completely dead);  5: Late (vigorous vine, some flowering).</t>
    </r>
  </si>
  <si>
    <t>MSGG039-08Y</t>
  </si>
  <si>
    <t>MSGG039-11Y</t>
  </si>
  <si>
    <t>Gala</t>
  </si>
  <si>
    <r>
      <rPr>
        <vertAlign val="superscript"/>
        <sz val="9"/>
        <rFont val="Times New Roman"/>
        <family val="1"/>
      </rPr>
      <t>5</t>
    </r>
    <r>
      <rPr>
        <sz val="9"/>
        <rFont val="Times New Roman"/>
        <family val="1"/>
      </rPr>
      <t>Enviroweather: Entrican Station. Planting to vine kill</t>
    </r>
  </si>
  <si>
    <t>AC13125-5W</t>
  </si>
  <si>
    <t>AC13126-1Wadg</t>
  </si>
  <si>
    <t>F160032-06</t>
  </si>
  <si>
    <t>MSBB614-11</t>
  </si>
  <si>
    <t>MSCC012-1</t>
  </si>
  <si>
    <t>MSCC376-01</t>
  </si>
  <si>
    <t>MSGG268-4</t>
  </si>
  <si>
    <t>MSGG294-1</t>
  </si>
  <si>
    <t>MSGG302-3</t>
  </si>
  <si>
    <t>MSGG409-2</t>
  </si>
  <si>
    <t>MSHH040-4</t>
  </si>
  <si>
    <t>MSZ263-4</t>
  </si>
  <si>
    <t>NYU34-6</t>
  </si>
  <si>
    <t>MSGG221-3</t>
  </si>
  <si>
    <t>05 6556.1 (Chas)</t>
  </si>
  <si>
    <t>MSGG078-7</t>
  </si>
  <si>
    <t>IPB8343-5W/Y</t>
  </si>
  <si>
    <t>MSGG207-1</t>
  </si>
  <si>
    <t>Noya</t>
  </si>
  <si>
    <t>MSHH224-1Y</t>
  </si>
  <si>
    <t>IPB8343-8W/Y</t>
  </si>
  <si>
    <t>Christel</t>
  </si>
  <si>
    <t>IPB83432-W/Y</t>
  </si>
  <si>
    <t>Constance</t>
  </si>
  <si>
    <t>Tyson</t>
  </si>
  <si>
    <t>MI-3</t>
  </si>
  <si>
    <t>W15240-2Y</t>
  </si>
  <si>
    <t>Marta</t>
  </si>
  <si>
    <t>Natalia</t>
  </si>
  <si>
    <t>Jule</t>
  </si>
  <si>
    <t>LMBS</t>
  </si>
  <si>
    <t>MSHH179-04RY</t>
  </si>
  <si>
    <t>NDAF113484B-1R</t>
  </si>
  <si>
    <t>Cerata KWS</t>
  </si>
  <si>
    <t>Spuds n' Stripes Forever</t>
  </si>
  <si>
    <t>HZA 13-1486</t>
  </si>
  <si>
    <t>MSCC720-1WR</t>
  </si>
  <si>
    <t>MSFF198-13PY</t>
  </si>
  <si>
    <t>MSFF335-1RR</t>
  </si>
  <si>
    <t>May 6 to September 12, 2024 (129 days)</t>
  </si>
  <si>
    <t>MSBB795-1</t>
  </si>
  <si>
    <t>MSFF747-02</t>
  </si>
  <si>
    <t>MSFF788-01</t>
  </si>
  <si>
    <t>MSGG626-03</t>
  </si>
  <si>
    <t>MSGG653-02</t>
  </si>
  <si>
    <t>MSHH1045-01</t>
  </si>
  <si>
    <t>MSHH601-A4</t>
  </si>
  <si>
    <t>MSHH601-A9</t>
  </si>
  <si>
    <t>MSHH602-A1</t>
  </si>
  <si>
    <t>MSHH878-02</t>
  </si>
  <si>
    <t>MSII1002-1</t>
  </si>
  <si>
    <t>MSII1071-1</t>
  </si>
  <si>
    <t>MSII1075-2</t>
  </si>
  <si>
    <t>MSII1081-1</t>
  </si>
  <si>
    <t>MSII1109-1</t>
  </si>
  <si>
    <t>MSII1123-2</t>
  </si>
  <si>
    <t>MSII1139-3</t>
  </si>
  <si>
    <t>MSII1188-1</t>
  </si>
  <si>
    <t>MSII1545-1</t>
  </si>
  <si>
    <t>MSII1594-2Y</t>
  </si>
  <si>
    <t>MSII1598-1RY</t>
  </si>
  <si>
    <t>MSII1612-1</t>
  </si>
  <si>
    <t>MSII1642-1</t>
  </si>
  <si>
    <r>
      <t>5</t>
    </r>
    <r>
      <rPr>
        <sz val="9"/>
        <rFont val="Times New Roman"/>
        <family val="1"/>
      </rPr>
      <t>Enviroweather: Entrican Station. Planting to vine kill</t>
    </r>
  </si>
  <si>
    <r>
      <t>4</t>
    </r>
    <r>
      <rPr>
        <sz val="9"/>
        <rFont val="Times New Roman"/>
        <family val="1"/>
      </rPr>
      <t>MATURITY RATING: August 24, 2024;  Ratings 1-5;  1: Early (vines completely dead);  5: Late (vigorous vine, some flowering).</t>
    </r>
  </si>
  <si>
    <t>2022-24 SCAB DISEASE TRIAL SUMMARY</t>
  </si>
  <si>
    <t>Sorted by ascending 2024 Average Rating;</t>
  </si>
  <si>
    <t>MSBB238-01RY</t>
  </si>
  <si>
    <t>MSCC512-1PP</t>
  </si>
  <si>
    <t>IPB8343-2W/Y</t>
  </si>
  <si>
    <t>MSZ427-1R</t>
  </si>
  <si>
    <t>2.2*</t>
  </si>
  <si>
    <t>3*</t>
  </si>
  <si>
    <t>2.4*</t>
  </si>
  <si>
    <t>1*</t>
  </si>
  <si>
    <r>
      <t>Mackinaw</t>
    </r>
    <r>
      <rPr>
        <vertAlign val="superscript"/>
        <sz val="11"/>
        <rFont val="Times New Roman"/>
        <family val="1"/>
      </rPr>
      <t>PVYR, LBR</t>
    </r>
  </si>
  <si>
    <t>Mean</t>
  </si>
  <si>
    <t>2024 SCAB DISEASE EARLY GENERATION TRIAL SUMMARY</t>
  </si>
  <si>
    <t>Sorted by ascending 2024 Rating:</t>
  </si>
  <si>
    <t>MSJJ011-1</t>
  </si>
  <si>
    <t>MSW164-2</t>
  </si>
  <si>
    <t>MSJJ042-07</t>
  </si>
  <si>
    <t>MSJJ044-4</t>
  </si>
  <si>
    <t>MSJJ083-1RR</t>
  </si>
  <si>
    <t>MSJJ097-1R</t>
  </si>
  <si>
    <t>MSX324-2R</t>
  </si>
  <si>
    <t>MSJJ099-5RR</t>
  </si>
  <si>
    <t>MSJJ108-1</t>
  </si>
  <si>
    <t>MSJJ150-1</t>
  </si>
  <si>
    <t>MSJJ188-3</t>
  </si>
  <si>
    <t>MSJJ188-5</t>
  </si>
  <si>
    <t>MSJJ212-2RR</t>
  </si>
  <si>
    <t>Raspberry</t>
  </si>
  <si>
    <t>MSJJ006-1</t>
  </si>
  <si>
    <t>MSJJ007-4</t>
  </si>
  <si>
    <t>MSJJ014-5</t>
  </si>
  <si>
    <t>MSJJ033-5</t>
  </si>
  <si>
    <t>MSAA342-2</t>
  </si>
  <si>
    <t>MSJJ034-1</t>
  </si>
  <si>
    <t>MSJJ039-6</t>
  </si>
  <si>
    <t>MSJJ041-3</t>
  </si>
  <si>
    <t>MSJJ041-14</t>
  </si>
  <si>
    <t>MSJJ042-01</t>
  </si>
  <si>
    <t>MSJJ042-11</t>
  </si>
  <si>
    <t>MSJJ042-19</t>
  </si>
  <si>
    <t>MSJJ043-1</t>
  </si>
  <si>
    <t>MSJJ043-18</t>
  </si>
  <si>
    <t>MSJJ054-1</t>
  </si>
  <si>
    <t>MSJJ103-3R</t>
  </si>
  <si>
    <t>RM#2</t>
  </si>
  <si>
    <t>MSJJ175-1</t>
  </si>
  <si>
    <t>MSZ268-01Y</t>
  </si>
  <si>
    <t>Castle Russet</t>
  </si>
  <si>
    <t>MSII418-7R</t>
  </si>
  <si>
    <t>MSJJ004-1</t>
  </si>
  <si>
    <t>MSJJ010-05</t>
  </si>
  <si>
    <t>MSCC314-1</t>
  </si>
  <si>
    <t>MSJJ016-1</t>
  </si>
  <si>
    <t>MSAA085-1</t>
  </si>
  <si>
    <t>MSJJ039-3</t>
  </si>
  <si>
    <t>MSJJ041-10</t>
  </si>
  <si>
    <t>MSJJ043-08</t>
  </si>
  <si>
    <t>MSJJ044-02</t>
  </si>
  <si>
    <t>MSJJ044-06</t>
  </si>
  <si>
    <t>MSJJ116-1</t>
  </si>
  <si>
    <t>MSJJ163-1Y</t>
  </si>
  <si>
    <t>MSZ590-1SPL</t>
  </si>
  <si>
    <t>MSII062-3</t>
  </si>
  <si>
    <t>MSAA2750-5</t>
  </si>
  <si>
    <t>MSJJ014-7</t>
  </si>
  <si>
    <t>MSJJ040-8</t>
  </si>
  <si>
    <t>MSJJ041-07</t>
  </si>
  <si>
    <t>MSJJ043-17</t>
  </si>
  <si>
    <t>MSJJ044-05</t>
  </si>
  <si>
    <t>MSJJ081-4RY</t>
  </si>
  <si>
    <t>MSJJ104-4R</t>
  </si>
  <si>
    <t>MSJJ194-1Y</t>
  </si>
  <si>
    <t>MSJJ197-2</t>
  </si>
  <si>
    <t>MSJJ220-1R</t>
  </si>
  <si>
    <t>MSII409-5R</t>
  </si>
  <si>
    <t>MSII414-06PP</t>
  </si>
  <si>
    <t>MSJJ009-2</t>
  </si>
  <si>
    <t>MSJJ041-11</t>
  </si>
  <si>
    <t>MSJJ041-12</t>
  </si>
  <si>
    <t>MSJJ042-12</t>
  </si>
  <si>
    <t>MSJJ051-4</t>
  </si>
  <si>
    <t>MSJJ056-3</t>
  </si>
  <si>
    <t>MSJJ086-2P</t>
  </si>
  <si>
    <t>MSJJ103-2R</t>
  </si>
  <si>
    <t>MSJJ104-5R</t>
  </si>
  <si>
    <t>MSJJ107-4</t>
  </si>
  <si>
    <t>MSJJ120-2</t>
  </si>
  <si>
    <t>MSAA241-1</t>
  </si>
  <si>
    <t>MSJJ123-2</t>
  </si>
  <si>
    <t>MSJJ190-1WR</t>
  </si>
  <si>
    <t>MSJJ044-01</t>
  </si>
  <si>
    <t>MSJJ168-1</t>
  </si>
  <si>
    <t>White Peachblow</t>
  </si>
  <si>
    <t>MSJJ203-3Y</t>
  </si>
  <si>
    <t>MSCC515-2Y</t>
  </si>
  <si>
    <t>MSJJ154-1</t>
  </si>
  <si>
    <t>Eigenheimer</t>
  </si>
  <si>
    <t>MSJJ204-1</t>
  </si>
  <si>
    <t>Nautilus</t>
  </si>
  <si>
    <t>2024 MSU LATE BLIGHT EARLY GENERATION TRIAL</t>
  </si>
  <si>
    <t>Sorted by ascending 2024 RAUDPC</t>
  </si>
  <si>
    <t>MSII400-1R</t>
  </si>
  <si>
    <t>MSII414-2P</t>
  </si>
  <si>
    <t>MSII416-2R</t>
  </si>
  <si>
    <t>MSJJ097-1</t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</si>
  <si>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>Ratings indicate the average plot RAUDPC (Relative Area Under the Disease Progress Curve).</t>
    </r>
  </si>
  <si>
    <r>
      <t>2</t>
    </r>
    <r>
      <rPr>
        <sz val="11"/>
        <rFont val="Times New Roman"/>
        <family val="1"/>
      </rPr>
      <t>LB Resistance: LBR=Resistant, LBMR=Moderate Resistance, LBMS=Moderate Susceptibility, LBS=Susceptible</t>
    </r>
  </si>
  <si>
    <t>2024 MSU LATE BLIGHT VARIETY TRIAL</t>
  </si>
  <si>
    <t>MSBB190-1</t>
  </si>
  <si>
    <t>MSX035-WP</t>
  </si>
  <si>
    <t>CV00088-3</t>
  </si>
  <si>
    <t>White Purple #3</t>
  </si>
  <si>
    <t>White Purple #2</t>
  </si>
  <si>
    <t>MSV033-1</t>
  </si>
  <si>
    <t>MSGG039-0Y8</t>
  </si>
  <si>
    <t>MSZ562-4</t>
  </si>
  <si>
    <t>ND6002-01R</t>
  </si>
  <si>
    <t>MSCC725-11</t>
  </si>
  <si>
    <t>MSBB618-02</t>
  </si>
  <si>
    <t>MSBB625-02</t>
  </si>
  <si>
    <t>MSCC256-2</t>
  </si>
  <si>
    <t>MSBB633-18</t>
  </si>
  <si>
    <t>MSAA217-03</t>
  </si>
  <si>
    <t>MSAA076-04</t>
  </si>
  <si>
    <t>MSBB613-4</t>
  </si>
  <si>
    <t>MSBB618-09</t>
  </si>
  <si>
    <t>MSAA076-06</t>
  </si>
  <si>
    <t>MSCC129-02</t>
  </si>
  <si>
    <t>MSX042-3</t>
  </si>
  <si>
    <t>NYM8-5</t>
  </si>
  <si>
    <t>MSCC248-02</t>
  </si>
  <si>
    <t>NYP108-8</t>
  </si>
  <si>
    <t>CO98012-5R</t>
  </si>
  <si>
    <t>MSCC553-01R</t>
  </si>
  <si>
    <t>MSZ424-1R</t>
  </si>
  <si>
    <t>MSCC282-02PP</t>
  </si>
  <si>
    <t>MSZ443-1PP</t>
  </si>
  <si>
    <t>MSAA161-4RY</t>
  </si>
  <si>
    <t>MSRM#2</t>
  </si>
  <si>
    <t>MSZ416-08RY</t>
  </si>
  <si>
    <t>MSAA168-3</t>
  </si>
  <si>
    <t>MSBB719-1</t>
  </si>
  <si>
    <t>MSY228-1</t>
  </si>
  <si>
    <t>MSHH1610-6R</t>
  </si>
  <si>
    <t>MSU088-1</t>
  </si>
  <si>
    <t>McBride</t>
  </si>
  <si>
    <t>Spuds n' Stripe</t>
  </si>
  <si>
    <t xml:space="preserve">ND6694C-1R </t>
  </si>
  <si>
    <t>ND5256-7R</t>
  </si>
  <si>
    <t>W9576-4Y</t>
  </si>
  <si>
    <t>NYE48-2</t>
  </si>
  <si>
    <t xml:space="preserve">E50-8 </t>
  </si>
  <si>
    <t xml:space="preserve">E48-2 </t>
  </si>
  <si>
    <t>NY115</t>
  </si>
  <si>
    <t>W5279-4</t>
  </si>
  <si>
    <t>Norgleam</t>
  </si>
  <si>
    <t>99-002-14</t>
  </si>
  <si>
    <t>COMN07-W112BG1</t>
  </si>
  <si>
    <t>Spartan Red</t>
  </si>
  <si>
    <r>
      <t>DD Base 40°F 3200.1</t>
    </r>
    <r>
      <rPr>
        <b/>
        <vertAlign val="superscript"/>
        <sz val="11"/>
        <rFont val="Times New Roman"/>
        <family val="1"/>
      </rPr>
      <t>9</t>
    </r>
  </si>
  <si>
    <r>
      <t>DD Base 40°F 2882.0</t>
    </r>
    <r>
      <rPr>
        <b/>
        <vertAlign val="superscript"/>
        <sz val="11"/>
        <rFont val="Times New Roman"/>
        <family val="1"/>
      </rPr>
      <t>5</t>
    </r>
  </si>
  <si>
    <r>
      <t>DD Base 40°F 3200.1</t>
    </r>
    <r>
      <rPr>
        <b/>
        <vertAlign val="superscript"/>
        <sz val="11"/>
        <rFont val="Times New Roman"/>
        <family val="1"/>
      </rPr>
      <t>7</t>
    </r>
  </si>
  <si>
    <r>
      <t>DD Base 40°F 3200.1</t>
    </r>
    <r>
      <rPr>
        <b/>
        <vertAlign val="superscript"/>
        <sz val="11"/>
        <rFont val="Times New Roman"/>
        <family val="1"/>
      </rPr>
      <t>5</t>
    </r>
  </si>
  <si>
    <t>2024 BLACKSPOT BRUISE SUSCEPTIBILITY TEST</t>
  </si>
  <si>
    <t>W17043-37</t>
  </si>
  <si>
    <t>W17AF6670-1</t>
  </si>
  <si>
    <t>W17066-34</t>
  </si>
  <si>
    <t>AF6206-3</t>
  </si>
  <si>
    <t>AF6206-5</t>
  </si>
  <si>
    <t>NATIONAL COORDINATED PROCESSORS TRIAL (Tier 2 entries)</t>
  </si>
  <si>
    <t>AF6671-10</t>
  </si>
  <si>
    <t>TX19009-2W</t>
  </si>
  <si>
    <t>B3379-2</t>
  </si>
  <si>
    <t>A16150-1C</t>
  </si>
  <si>
    <t>AF6872-11</t>
  </si>
  <si>
    <t>W19027-51</t>
  </si>
  <si>
    <t>AF6880-9</t>
  </si>
  <si>
    <t>NYU34-3</t>
  </si>
  <si>
    <t>AOR10902-2</t>
  </si>
  <si>
    <t>W19031-14</t>
  </si>
  <si>
    <t>NY179</t>
  </si>
  <si>
    <t>NC1046-03</t>
  </si>
  <si>
    <t>W17065-11</t>
  </si>
  <si>
    <t>B3471-1</t>
  </si>
  <si>
    <t>NC1042-19</t>
  </si>
  <si>
    <t>NYT7-7</t>
  </si>
  <si>
    <t>NC958-B</t>
  </si>
  <si>
    <t>W19009-15</t>
  </si>
  <si>
    <t>BNC973-7</t>
  </si>
  <si>
    <t>W19023-24</t>
  </si>
  <si>
    <t>A13125-3C</t>
  </si>
  <si>
    <t>AF6883-8</t>
  </si>
  <si>
    <t>AF6565-8</t>
  </si>
  <si>
    <t>NC470-3</t>
  </si>
  <si>
    <t>NY173</t>
  </si>
  <si>
    <t>W19031-8</t>
  </si>
  <si>
    <t>W19026-12</t>
  </si>
  <si>
    <t>NY181</t>
  </si>
  <si>
    <t>NYT34-1</t>
  </si>
  <si>
    <t>B3379-6</t>
  </si>
  <si>
    <t>MN18W17043-006</t>
  </si>
  <si>
    <t>B3296-3</t>
  </si>
  <si>
    <t>NYU15-8</t>
  </si>
  <si>
    <t>AF6978-1</t>
  </si>
  <si>
    <t>NY180</t>
  </si>
  <si>
    <t>BNC811-15</t>
  </si>
  <si>
    <t>NC1030-77</t>
  </si>
  <si>
    <t>NC1036-13</t>
  </si>
  <si>
    <t>NY175</t>
  </si>
  <si>
    <t>to produce simulated bruising.  Samples were abrasive-peeled and scored 10/24/24.</t>
  </si>
  <si>
    <t>Bliss</t>
  </si>
  <si>
    <t>311*</t>
  </si>
  <si>
    <t>275*</t>
  </si>
  <si>
    <r>
      <t>2</t>
    </r>
    <r>
      <rPr>
        <sz val="9"/>
        <rFont val="Times New Roman"/>
        <family val="1"/>
      </rPr>
      <t>QUALITY: HH: Hollow Heart;  BC: Brown Center; IBS: Internal Brown Spot. Percent of 20 Oversize and/or A-size tubers cut.</t>
    </r>
  </si>
  <si>
    <r>
      <t>2</t>
    </r>
    <r>
      <rPr>
        <sz val="9"/>
        <rFont val="Times New Roman"/>
        <family val="1"/>
      </rPr>
      <t>QUALITY: HH: Hollow Heart;  BC: Brown Center; IBS: Internal Brown Spot. Percent of 10 Oversize and/or A-size tubers cut.</t>
    </r>
  </si>
  <si>
    <r>
      <t>4</t>
    </r>
    <r>
      <rPr>
        <sz val="9"/>
        <rFont val="Times New Roman"/>
        <family val="1"/>
      </rPr>
      <t>QUALITY: HH: Hollow Heart;  BC: Brown Center; IBS: Internal Brown Spot. Percent of 20 Oversize and/or A-size tubers cut.</t>
    </r>
  </si>
  <si>
    <r>
      <t>HSD</t>
    </r>
    <r>
      <rPr>
        <vertAlign val="subscript"/>
        <sz val="11"/>
        <rFont val="Times New Roman"/>
        <family val="1"/>
      </rPr>
      <t>0.05</t>
    </r>
  </si>
  <si>
    <t>Table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</si>
</sst>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"/>
    <numFmt numFmtId="166" formatCode="0.0000"/>
    <numFmt numFmtId="167" formatCode="0.00_)"/>
    <numFmt numFmtId="168" formatCode="0.0_)"/>
  </numFmts>
  <fonts count="5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name val="Times New Roman"/>
      <family val="1"/>
    </font>
    <font>
      <b/>
      <sz val="8"/>
      <name val="Times New Roman"/>
      <family val="1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vertAlign val="superscript"/>
      <sz val="11"/>
      <name val="Times New Roman"/>
      <family val="1"/>
    </font>
    <font>
      <i/>
      <sz val="11"/>
      <name val="Times New Roman"/>
      <family val="1"/>
    </font>
    <font>
      <u/>
      <sz val="11"/>
      <name val="Times New Roman"/>
      <family val="1"/>
    </font>
    <font>
      <b/>
      <vertAlign val="superscript"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vertAlign val="superscript"/>
      <sz val="9"/>
      <name val="Times New Roman"/>
      <family val="1"/>
    </font>
    <font>
      <u/>
      <vertAlign val="superscript"/>
      <sz val="9"/>
      <name val="Times New Roman"/>
      <family val="1"/>
    </font>
    <font>
      <u/>
      <sz val="9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b/>
      <vertAlign val="subscript"/>
      <sz val="9"/>
      <name val="Times New Roman"/>
      <family val="1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color indexed="8"/>
      <name val="Calibri"/>
      <family val="2"/>
      <scheme val="minor"/>
    </font>
    <font>
      <sz val="11"/>
      <name val="Arial"/>
      <family val="2"/>
    </font>
    <font>
      <b/>
      <i/>
      <sz val="12"/>
      <name val="Times New Roman"/>
      <family val="1"/>
    </font>
    <font>
      <sz val="12"/>
      <color theme="1"/>
      <name val="Times New Roman"/>
      <family val="1"/>
    </font>
    <font>
      <vertAlign val="superscript"/>
      <sz val="12"/>
      <color indexed="8"/>
      <name val="Times New Roman"/>
      <family val="1"/>
    </font>
    <font>
      <vertAlign val="superscript"/>
      <sz val="12"/>
      <name val="Times New Roman"/>
      <family val="1"/>
    </font>
    <font>
      <b/>
      <sz val="11"/>
      <color indexed="8"/>
      <name val="Calibri"/>
      <family val="2"/>
      <scheme val="minor"/>
    </font>
    <font>
      <b/>
      <sz val="1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9"/>
      <name val="Arial"/>
      <family val="2"/>
    </font>
    <font>
      <i/>
      <sz val="9"/>
      <name val="Times New Roman"/>
      <family val="1"/>
    </font>
    <font>
      <b/>
      <i/>
      <sz val="11"/>
      <color theme="1"/>
      <name val="Times New Roman"/>
      <family val="1"/>
    </font>
    <font>
      <vertAlign val="subscript"/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9CEFF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3">
    <xf numFmtId="0" fontId="0" fillId="0" borderId="0"/>
    <xf numFmtId="0" fontId="24" fillId="0" borderId="0">
      <alignment vertical="top"/>
    </xf>
    <xf numFmtId="0" fontId="17" fillId="0" borderId="0">
      <alignment vertical="top"/>
    </xf>
    <xf numFmtId="0" fontId="28" fillId="0" borderId="0"/>
    <xf numFmtId="0" fontId="17" fillId="0" borderId="0">
      <alignment vertical="top"/>
    </xf>
    <xf numFmtId="0" fontId="17" fillId="0" borderId="0"/>
    <xf numFmtId="0" fontId="4" fillId="0" borderId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" fillId="0" borderId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4" fillId="0" borderId="0"/>
    <xf numFmtId="0" fontId="14" fillId="0" borderId="0"/>
    <xf numFmtId="0" fontId="1" fillId="0" borderId="0"/>
    <xf numFmtId="0" fontId="1" fillId="0" borderId="0"/>
  </cellStyleXfs>
  <cellXfs count="407">
    <xf numFmtId="0" fontId="0" fillId="0" borderId="0" xfId="0"/>
    <xf numFmtId="0" fontId="6" fillId="0" borderId="0" xfId="0" applyFont="1"/>
    <xf numFmtId="0" fontId="7" fillId="0" borderId="0" xfId="0" applyFont="1" applyAlignment="1">
      <alignment horizontal="right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Continuous"/>
    </xf>
    <xf numFmtId="1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6" fillId="2" borderId="0" xfId="0" applyFont="1" applyFill="1"/>
    <xf numFmtId="1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4" fillId="0" borderId="0" xfId="0" applyFont="1"/>
    <xf numFmtId="1" fontId="14" fillId="0" borderId="0" xfId="0" applyNumberFormat="1" applyFont="1" applyAlignment="1">
      <alignment horizontal="center"/>
    </xf>
    <xf numFmtId="0" fontId="15" fillId="0" borderId="0" xfId="0" applyFont="1"/>
    <xf numFmtId="1" fontId="15" fillId="0" borderId="0" xfId="0" applyNumberFormat="1" applyFont="1" applyAlignment="1">
      <alignment horizontal="center"/>
    </xf>
    <xf numFmtId="164" fontId="6" fillId="0" borderId="0" xfId="0" applyNumberFormat="1" applyFont="1"/>
    <xf numFmtId="164" fontId="8" fillId="0" borderId="1" xfId="0" applyNumberFormat="1" applyFont="1" applyBorder="1"/>
    <xf numFmtId="164" fontId="8" fillId="0" borderId="0" xfId="0" applyNumberFormat="1" applyFont="1"/>
    <xf numFmtId="164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6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2" xfId="0" applyFont="1" applyBorder="1"/>
    <xf numFmtId="1" fontId="8" fillId="0" borderId="0" xfId="0" applyNumberFormat="1" applyFont="1"/>
    <xf numFmtId="0" fontId="6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20" fillId="0" borderId="0" xfId="0" applyFont="1"/>
    <xf numFmtId="0" fontId="21" fillId="0" borderId="0" xfId="0" applyFont="1"/>
    <xf numFmtId="0" fontId="19" fillId="0" borderId="0" xfId="0" applyFont="1" applyAlignment="1">
      <alignment horizontal="center"/>
    </xf>
    <xf numFmtId="0" fontId="22" fillId="0" borderId="0" xfId="0" applyFont="1"/>
    <xf numFmtId="0" fontId="19" fillId="0" borderId="0" xfId="0" applyFont="1"/>
    <xf numFmtId="0" fontId="23" fillId="0" borderId="0" xfId="0" applyFont="1"/>
    <xf numFmtId="164" fontId="22" fillId="0" borderId="0" xfId="0" applyNumberFormat="1" applyFont="1"/>
    <xf numFmtId="16" fontId="19" fillId="0" borderId="0" xfId="0" applyNumberFormat="1" applyFont="1"/>
    <xf numFmtId="164" fontId="19" fillId="0" borderId="0" xfId="0" applyNumberFormat="1" applyFont="1"/>
    <xf numFmtId="164" fontId="23" fillId="0" borderId="0" xfId="0" applyNumberFormat="1" applyFont="1"/>
    <xf numFmtId="0" fontId="19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166" fontId="8" fillId="0" borderId="0" xfId="0" applyNumberFormat="1" applyFont="1"/>
    <xf numFmtId="0" fontId="0" fillId="0" borderId="1" xfId="0" applyBorder="1"/>
    <xf numFmtId="0" fontId="17" fillId="0" borderId="0" xfId="1" applyFont="1" applyAlignment="1"/>
    <xf numFmtId="0" fontId="8" fillId="0" borderId="0" xfId="1" applyFont="1" applyAlignment="1">
      <alignment horizontal="center"/>
    </xf>
    <xf numFmtId="0" fontId="8" fillId="0" borderId="0" xfId="1" applyFont="1" applyAlignment="1"/>
    <xf numFmtId="165" fontId="6" fillId="0" borderId="0" xfId="1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165" fontId="8" fillId="0" borderId="0" xfId="0" applyNumberFormat="1" applyFont="1"/>
    <xf numFmtId="0" fontId="6" fillId="0" borderId="0" xfId="1" applyFont="1" applyAlignment="1"/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8" fillId="0" borderId="2" xfId="1" applyFont="1" applyBorder="1" applyAlignment="1">
      <alignment horizontal="left"/>
    </xf>
    <xf numFmtId="0" fontId="8" fillId="0" borderId="2" xfId="1" applyFont="1" applyBorder="1" applyAlignment="1">
      <alignment horizontal="center"/>
    </xf>
    <xf numFmtId="0" fontId="8" fillId="0" borderId="1" xfId="1" applyFont="1" applyBorder="1" applyAlignment="1">
      <alignment horizontal="left"/>
    </xf>
    <xf numFmtId="0" fontId="8" fillId="0" borderId="1" xfId="1" applyFont="1" applyBorder="1" applyAlignment="1">
      <alignment horizontal="center"/>
    </xf>
    <xf numFmtId="0" fontId="18" fillId="0" borderId="1" xfId="1" applyFont="1" applyBorder="1" applyAlignment="1">
      <alignment horizontal="center"/>
    </xf>
    <xf numFmtId="0" fontId="11" fillId="0" borderId="0" xfId="1" applyFont="1" applyAlignment="1">
      <alignment horizontal="left"/>
    </xf>
    <xf numFmtId="0" fontId="8" fillId="0" borderId="1" xfId="1" applyFont="1" applyBorder="1" applyAlignment="1"/>
    <xf numFmtId="0" fontId="25" fillId="0" borderId="0" xfId="1" applyFont="1" applyAlignment="1"/>
    <xf numFmtId="0" fontId="25" fillId="0" borderId="0" xfId="1" applyFont="1" applyAlignment="1">
      <alignment horizontal="center"/>
    </xf>
    <xf numFmtId="0" fontId="19" fillId="0" borderId="0" xfId="1" applyFont="1" applyAlignment="1"/>
    <xf numFmtId="0" fontId="19" fillId="0" borderId="0" xfId="1" applyFont="1" applyAlignment="1">
      <alignment horizontal="center"/>
    </xf>
    <xf numFmtId="164" fontId="6" fillId="0" borderId="0" xfId="0" applyNumberFormat="1" applyFont="1" applyAlignment="1">
      <alignment horizontal="center"/>
    </xf>
    <xf numFmtId="1" fontId="16" fillId="0" borderId="0" xfId="0" applyNumberFormat="1" applyFont="1" applyAlignment="1">
      <alignment horizontal="center"/>
    </xf>
    <xf numFmtId="165" fontId="6" fillId="0" borderId="0" xfId="0" applyNumberFormat="1" applyFont="1"/>
    <xf numFmtId="0" fontId="21" fillId="0" borderId="0" xfId="0" applyFont="1" applyAlignment="1">
      <alignment wrapText="1"/>
    </xf>
    <xf numFmtId="0" fontId="4" fillId="0" borderId="0" xfId="0" applyFont="1"/>
    <xf numFmtId="164" fontId="31" fillId="0" borderId="0" xfId="0" applyNumberFormat="1" applyFont="1" applyAlignment="1">
      <alignment horizontal="center"/>
    </xf>
    <xf numFmtId="164" fontId="32" fillId="0" borderId="0" xfId="0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19" fillId="0" borderId="0" xfId="1" applyFont="1" applyAlignment="1">
      <alignment horizontal="left"/>
    </xf>
    <xf numFmtId="0" fontId="30" fillId="0" borderId="0" xfId="0" applyFont="1"/>
    <xf numFmtId="0" fontId="33" fillId="0" borderId="0" xfId="0" applyFont="1"/>
    <xf numFmtId="1" fontId="32" fillId="0" borderId="0" xfId="0" applyNumberFormat="1" applyFont="1" applyAlignment="1">
      <alignment horizontal="center"/>
    </xf>
    <xf numFmtId="165" fontId="32" fillId="0" borderId="0" xfId="0" applyNumberFormat="1" applyFont="1" applyAlignment="1">
      <alignment horizontal="center"/>
    </xf>
    <xf numFmtId="165" fontId="31" fillId="0" borderId="0" xfId="0" applyNumberFormat="1" applyFont="1" applyAlignment="1">
      <alignment horizontal="center"/>
    </xf>
    <xf numFmtId="1" fontId="31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29" fillId="0" borderId="0" xfId="0" applyFont="1"/>
    <xf numFmtId="0" fontId="29" fillId="0" borderId="0" xfId="0" applyFont="1" applyAlignment="1">
      <alignment horizontal="center"/>
    </xf>
    <xf numFmtId="1" fontId="33" fillId="0" borderId="0" xfId="0" applyNumberFormat="1" applyFont="1" applyAlignment="1">
      <alignment horizontal="center"/>
    </xf>
    <xf numFmtId="165" fontId="31" fillId="0" borderId="0" xfId="0" quotePrefix="1" applyNumberFormat="1" applyFont="1" applyAlignment="1">
      <alignment horizontal="center"/>
    </xf>
    <xf numFmtId="165" fontId="8" fillId="0" borderId="0" xfId="1" applyNumberFormat="1" applyFont="1" applyAlignment="1">
      <alignment horizontal="center"/>
    </xf>
    <xf numFmtId="1" fontId="29" fillId="0" borderId="0" xfId="0" applyNumberFormat="1" applyFont="1" applyAlignment="1">
      <alignment horizontal="center"/>
    </xf>
    <xf numFmtId="165" fontId="36" fillId="0" borderId="0" xfId="0" applyNumberFormat="1" applyFont="1" applyAlignment="1">
      <alignment horizontal="center"/>
    </xf>
    <xf numFmtId="14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165" fontId="32" fillId="0" borderId="0" xfId="0" quotePrefix="1" applyNumberFormat="1" applyFont="1" applyAlignment="1">
      <alignment horizontal="center"/>
    </xf>
    <xf numFmtId="1" fontId="18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horizontal="center"/>
    </xf>
    <xf numFmtId="165" fontId="33" fillId="0" borderId="0" xfId="0" applyNumberFormat="1" applyFont="1" applyAlignment="1">
      <alignment horizontal="center"/>
    </xf>
    <xf numFmtId="1" fontId="31" fillId="0" borderId="1" xfId="0" applyNumberFormat="1" applyFont="1" applyBorder="1" applyAlignment="1">
      <alignment horizontal="center"/>
    </xf>
    <xf numFmtId="164" fontId="31" fillId="0" borderId="1" xfId="0" applyNumberFormat="1" applyFont="1" applyBorder="1" applyAlignment="1">
      <alignment horizontal="center"/>
    </xf>
    <xf numFmtId="165" fontId="31" fillId="0" borderId="1" xfId="0" applyNumberFormat="1" applyFont="1" applyBorder="1" applyAlignment="1">
      <alignment horizontal="center"/>
    </xf>
    <xf numFmtId="0" fontId="31" fillId="0" borderId="0" xfId="0" applyFont="1" applyAlignment="1">
      <alignment horizontal="center"/>
    </xf>
    <xf numFmtId="0" fontId="29" fillId="0" borderId="0" xfId="19" applyFont="1"/>
    <xf numFmtId="165" fontId="29" fillId="0" borderId="0" xfId="0" applyNumberFormat="1" applyFont="1" applyAlignment="1">
      <alignment horizontal="center"/>
    </xf>
    <xf numFmtId="0" fontId="33" fillId="0" borderId="0" xfId="0" applyFont="1" applyAlignment="1">
      <alignment horizontal="left"/>
    </xf>
    <xf numFmtId="0" fontId="8" fillId="0" borderId="0" xfId="0" quotePrefix="1" applyFont="1"/>
    <xf numFmtId="1" fontId="31" fillId="0" borderId="0" xfId="0" applyNumberFormat="1" applyFont="1" applyAlignment="1">
      <alignment horizontal="left"/>
    </xf>
    <xf numFmtId="165" fontId="8" fillId="0" borderId="0" xfId="0" quotePrefix="1" applyNumberFormat="1" applyFont="1" applyAlignment="1">
      <alignment horizontal="center"/>
    </xf>
    <xf numFmtId="165" fontId="6" fillId="0" borderId="0" xfId="0" quotePrefix="1" applyNumberFormat="1" applyFont="1" applyAlignment="1">
      <alignment horizontal="center"/>
    </xf>
    <xf numFmtId="0" fontId="6" fillId="0" borderId="0" xfId="1" applyFont="1" applyAlignment="1">
      <alignment horizontal="left"/>
    </xf>
    <xf numFmtId="0" fontId="15" fillId="0" borderId="0" xfId="6" applyFont="1"/>
    <xf numFmtId="0" fontId="15" fillId="0" borderId="0" xfId="6" applyFont="1" applyAlignment="1">
      <alignment horizontal="left"/>
    </xf>
    <xf numFmtId="0" fontId="7" fillId="0" borderId="0" xfId="6" applyFont="1" applyAlignment="1">
      <alignment horizontal="right"/>
    </xf>
    <xf numFmtId="0" fontId="4" fillId="0" borderId="0" xfId="6"/>
    <xf numFmtId="0" fontId="38" fillId="0" borderId="0" xfId="6" applyFont="1" applyAlignment="1">
      <alignment horizontal="left"/>
    </xf>
    <xf numFmtId="0" fontId="15" fillId="0" borderId="2" xfId="6" applyFont="1" applyBorder="1" applyAlignment="1">
      <alignment horizontal="center"/>
    </xf>
    <xf numFmtId="0" fontId="39" fillId="0" borderId="2" xfId="34" applyFont="1" applyBorder="1" applyAlignment="1">
      <alignment horizontal="center"/>
    </xf>
    <xf numFmtId="0" fontId="39" fillId="0" borderId="1" xfId="34" applyFont="1" applyBorder="1" applyAlignment="1"/>
    <xf numFmtId="0" fontId="39" fillId="0" borderId="1" xfId="34" applyFont="1" applyBorder="1" applyAlignment="1">
      <alignment horizontal="center"/>
    </xf>
    <xf numFmtId="0" fontId="29" fillId="0" borderId="1" xfId="6" applyFont="1" applyBorder="1" applyAlignment="1">
      <alignment horizontal="center"/>
    </xf>
    <xf numFmtId="0" fontId="39" fillId="0" borderId="0" xfId="34" applyFont="1" applyAlignment="1"/>
    <xf numFmtId="0" fontId="39" fillId="0" borderId="0" xfId="34" applyFont="1" applyAlignment="1">
      <alignment horizontal="center"/>
    </xf>
    <xf numFmtId="0" fontId="29" fillId="0" borderId="0" xfId="6" applyFont="1" applyAlignment="1">
      <alignment horizontal="center"/>
    </xf>
    <xf numFmtId="0" fontId="29" fillId="0" borderId="0" xfId="34" applyFont="1" applyAlignment="1"/>
    <xf numFmtId="0" fontId="29" fillId="0" borderId="0" xfId="34" applyFont="1" applyAlignment="1">
      <alignment horizontal="center"/>
    </xf>
    <xf numFmtId="165" fontId="29" fillId="0" borderId="0" xfId="34" applyNumberFormat="1" applyFont="1" applyAlignment="1">
      <alignment horizontal="center"/>
    </xf>
    <xf numFmtId="0" fontId="29" fillId="0" borderId="0" xfId="34" applyFont="1" applyAlignment="1">
      <alignment horizontal="left"/>
    </xf>
    <xf numFmtId="0" fontId="8" fillId="0" borderId="0" xfId="6" applyFont="1" applyAlignment="1">
      <alignment horizontal="left"/>
    </xf>
    <xf numFmtId="165" fontId="8" fillId="0" borderId="0" xfId="6" applyNumberFormat="1" applyFont="1" applyAlignment="1">
      <alignment horizontal="center"/>
    </xf>
    <xf numFmtId="165" fontId="33" fillId="0" borderId="0" xfId="34" applyNumberFormat="1" applyFont="1" applyAlignment="1">
      <alignment horizontal="center"/>
    </xf>
    <xf numFmtId="165" fontId="8" fillId="0" borderId="0" xfId="37" applyNumberFormat="1" applyFont="1" applyAlignment="1">
      <alignment horizontal="center"/>
    </xf>
    <xf numFmtId="0" fontId="37" fillId="0" borderId="0" xfId="6" applyFont="1"/>
    <xf numFmtId="0" fontId="14" fillId="0" borderId="0" xfId="6" applyFont="1"/>
    <xf numFmtId="0" fontId="6" fillId="0" borderId="0" xfId="6" applyFont="1" applyAlignment="1">
      <alignment horizontal="left"/>
    </xf>
    <xf numFmtId="165" fontId="6" fillId="0" borderId="0" xfId="37" applyNumberFormat="1" applyFont="1" applyAlignment="1">
      <alignment horizontal="center"/>
    </xf>
    <xf numFmtId="165" fontId="6" fillId="0" borderId="0" xfId="6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6" fillId="0" borderId="0" xfId="37" applyFont="1" applyAlignment="1"/>
    <xf numFmtId="0" fontId="8" fillId="0" borderId="0" xfId="37" applyFont="1" applyAlignment="1"/>
    <xf numFmtId="0" fontId="4" fillId="0" borderId="0" xfId="37" applyAlignment="1">
      <alignment horizontal="center"/>
    </xf>
    <xf numFmtId="0" fontId="7" fillId="0" borderId="0" xfId="37" applyFont="1" applyAlignment="1">
      <alignment horizontal="right"/>
    </xf>
    <xf numFmtId="0" fontId="4" fillId="0" borderId="0" xfId="37" applyAlignment="1"/>
    <xf numFmtId="0" fontId="14" fillId="0" borderId="0" xfId="37" applyFont="1" applyAlignment="1"/>
    <xf numFmtId="0" fontId="14" fillId="0" borderId="0" xfId="37" applyFont="1" applyAlignment="1">
      <alignment horizontal="center"/>
    </xf>
    <xf numFmtId="0" fontId="8" fillId="0" borderId="0" xfId="37" applyFont="1" applyAlignment="1">
      <alignment horizontal="center"/>
    </xf>
    <xf numFmtId="0" fontId="15" fillId="0" borderId="0" xfId="37" applyFont="1" applyAlignment="1"/>
    <xf numFmtId="0" fontId="4" fillId="0" borderId="1" xfId="37" applyBorder="1" applyAlignment="1">
      <alignment horizontal="center"/>
    </xf>
    <xf numFmtId="0" fontId="8" fillId="0" borderId="2" xfId="37" applyFont="1" applyBorder="1" applyAlignment="1">
      <alignment horizontal="left"/>
    </xf>
    <xf numFmtId="0" fontId="8" fillId="0" borderId="2" xfId="37" applyFont="1" applyBorder="1" applyAlignment="1">
      <alignment horizontal="center"/>
    </xf>
    <xf numFmtId="1" fontId="8" fillId="0" borderId="2" xfId="37" applyNumberFormat="1" applyFont="1" applyBorder="1" applyAlignment="1">
      <alignment horizontal="center"/>
    </xf>
    <xf numFmtId="1" fontId="8" fillId="0" borderId="2" xfId="37" applyNumberFormat="1" applyFont="1" applyBorder="1" applyAlignment="1"/>
    <xf numFmtId="0" fontId="8" fillId="0" borderId="1" xfId="37" applyFont="1" applyBorder="1" applyAlignment="1">
      <alignment horizontal="left"/>
    </xf>
    <xf numFmtId="0" fontId="8" fillId="0" borderId="1" xfId="37" applyFont="1" applyBorder="1" applyAlignment="1">
      <alignment horizontal="center"/>
    </xf>
    <xf numFmtId="165" fontId="8" fillId="0" borderId="1" xfId="37" applyNumberFormat="1" applyFont="1" applyBorder="1" applyAlignment="1">
      <alignment horizontal="center"/>
    </xf>
    <xf numFmtId="165" fontId="8" fillId="0" borderId="1" xfId="37" applyNumberFormat="1" applyFont="1" applyBorder="1" applyAlignment="1"/>
    <xf numFmtId="0" fontId="11" fillId="0" borderId="0" xfId="37" applyFont="1" applyAlignment="1">
      <alignment horizontal="left"/>
    </xf>
    <xf numFmtId="0" fontId="11" fillId="0" borderId="0" xfId="37" applyFont="1" applyAlignment="1">
      <alignment horizontal="center"/>
    </xf>
    <xf numFmtId="0" fontId="37" fillId="0" borderId="0" xfId="37" applyFont="1" applyAlignment="1">
      <alignment horizontal="center"/>
    </xf>
    <xf numFmtId="0" fontId="11" fillId="0" borderId="0" xfId="37" applyFont="1" applyAlignment="1"/>
    <xf numFmtId="0" fontId="16" fillId="0" borderId="0" xfId="37" applyFont="1" applyAlignment="1"/>
    <xf numFmtId="0" fontId="16" fillId="0" borderId="0" xfId="37" applyFont="1" applyAlignment="1">
      <alignment horizontal="center"/>
    </xf>
    <xf numFmtId="14" fontId="19" fillId="0" borderId="0" xfId="0" applyNumberFormat="1" applyFont="1"/>
    <xf numFmtId="1" fontId="8" fillId="0" borderId="0" xfId="0" applyNumberFormat="1" applyFont="1" applyAlignment="1">
      <alignment horizontal="left"/>
    </xf>
    <xf numFmtId="165" fontId="0" fillId="0" borderId="0" xfId="0" applyNumberFormat="1" applyAlignment="1">
      <alignment horizontal="center"/>
    </xf>
    <xf numFmtId="1" fontId="36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5" fontId="36" fillId="0" borderId="0" xfId="0" quotePrefix="1" applyNumberFormat="1" applyFont="1" applyAlignment="1">
      <alignment horizontal="center"/>
    </xf>
    <xf numFmtId="1" fontId="42" fillId="0" borderId="0" xfId="0" applyNumberFormat="1" applyFont="1" applyAlignment="1">
      <alignment horizontal="center"/>
    </xf>
    <xf numFmtId="164" fontId="30" fillId="0" borderId="0" xfId="0" applyNumberFormat="1" applyFont="1" applyAlignment="1">
      <alignment horizontal="center"/>
    </xf>
    <xf numFmtId="1" fontId="30" fillId="0" borderId="0" xfId="0" applyNumberFormat="1" applyFont="1" applyAlignment="1">
      <alignment horizontal="center"/>
    </xf>
    <xf numFmtId="165" fontId="42" fillId="0" borderId="0" xfId="0" applyNumberFormat="1" applyFont="1" applyAlignment="1">
      <alignment horizontal="center"/>
    </xf>
    <xf numFmtId="165" fontId="42" fillId="0" borderId="0" xfId="0" quotePrefix="1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8" fillId="0" borderId="0" xfId="40" applyFont="1" applyAlignment="1">
      <alignment horizontal="center"/>
    </xf>
    <xf numFmtId="0" fontId="7" fillId="0" borderId="0" xfId="40" applyFont="1" applyAlignment="1">
      <alignment horizontal="right"/>
    </xf>
    <xf numFmtId="0" fontId="8" fillId="0" borderId="1" xfId="40" applyFont="1" applyBorder="1" applyAlignment="1">
      <alignment horizontal="left"/>
    </xf>
    <xf numFmtId="0" fontId="8" fillId="0" borderId="1" xfId="40" applyFont="1" applyBorder="1" applyAlignment="1">
      <alignment horizontal="center"/>
    </xf>
    <xf numFmtId="0" fontId="8" fillId="0" borderId="0" xfId="40" applyFont="1" applyAlignment="1">
      <alignment horizontal="left"/>
    </xf>
    <xf numFmtId="0" fontId="6" fillId="0" borderId="1" xfId="40" applyFont="1" applyBorder="1" applyAlignment="1">
      <alignment horizontal="left"/>
    </xf>
    <xf numFmtId="0" fontId="6" fillId="0" borderId="1" xfId="40" applyFont="1" applyBorder="1" applyAlignment="1">
      <alignment horizontal="center"/>
    </xf>
    <xf numFmtId="0" fontId="21" fillId="0" borderId="0" xfId="0" applyFont="1" applyAlignment="1">
      <alignment horizontal="right"/>
    </xf>
    <xf numFmtId="0" fontId="6" fillId="0" borderId="0" xfId="40" applyFont="1" applyAlignment="1">
      <alignment horizontal="right"/>
    </xf>
    <xf numFmtId="165" fontId="43" fillId="0" borderId="0" xfId="0" applyNumberFormat="1" applyFont="1" applyAlignment="1">
      <alignment horizontal="center"/>
    </xf>
    <xf numFmtId="0" fontId="32" fillId="0" borderId="0" xfId="0" applyFont="1" applyAlignment="1">
      <alignment horizontal="center"/>
    </xf>
    <xf numFmtId="0" fontId="44" fillId="0" borderId="0" xfId="0" applyFont="1"/>
    <xf numFmtId="0" fontId="18" fillId="0" borderId="0" xfId="0" applyFont="1" applyAlignment="1">
      <alignment vertical="center"/>
    </xf>
    <xf numFmtId="0" fontId="45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164" fontId="18" fillId="0" borderId="0" xfId="0" applyNumberFormat="1" applyFont="1" applyAlignment="1">
      <alignment horizontal="center"/>
    </xf>
    <xf numFmtId="0" fontId="25" fillId="0" borderId="0" xfId="0" applyFont="1"/>
    <xf numFmtId="0" fontId="46" fillId="0" borderId="0" xfId="0" applyFont="1"/>
    <xf numFmtId="1" fontId="43" fillId="0" borderId="0" xfId="0" applyNumberFormat="1" applyFont="1" applyAlignment="1">
      <alignment horizontal="center"/>
    </xf>
    <xf numFmtId="0" fontId="43" fillId="0" borderId="0" xfId="0" applyFont="1" applyAlignment="1">
      <alignment horizontal="center"/>
    </xf>
    <xf numFmtId="0" fontId="43" fillId="0" borderId="0" xfId="0" applyFont="1"/>
    <xf numFmtId="0" fontId="25" fillId="0" borderId="0" xfId="0" applyFont="1" applyAlignment="1">
      <alignment horizontal="right"/>
    </xf>
    <xf numFmtId="14" fontId="18" fillId="0" borderId="0" xfId="0" applyNumberFormat="1" applyFont="1"/>
    <xf numFmtId="0" fontId="31" fillId="0" borderId="0" xfId="0" applyFont="1" applyAlignment="1">
      <alignment horizontal="left"/>
    </xf>
    <xf numFmtId="165" fontId="31" fillId="0" borderId="0" xfId="0" applyNumberFormat="1" applyFont="1" applyAlignment="1">
      <alignment horizontal="left"/>
    </xf>
    <xf numFmtId="165" fontId="33" fillId="0" borderId="0" xfId="0" applyNumberFormat="1" applyFont="1"/>
    <xf numFmtId="165" fontId="8" fillId="0" borderId="0" xfId="0" applyNumberFormat="1" applyFont="1" applyAlignment="1">
      <alignment vertical="center"/>
    </xf>
    <xf numFmtId="0" fontId="37" fillId="0" borderId="0" xfId="1" applyFont="1" applyAlignment="1">
      <alignment horizontal="center"/>
    </xf>
    <xf numFmtId="0" fontId="6" fillId="0" borderId="0" xfId="0" applyFont="1" applyAlignment="1">
      <alignment vertical="center"/>
    </xf>
    <xf numFmtId="0" fontId="1" fillId="0" borderId="0" xfId="34" applyFont="1" applyAlignment="1">
      <alignment horizontal="center"/>
    </xf>
    <xf numFmtId="0" fontId="1" fillId="0" borderId="0" xfId="34" applyFont="1" applyAlignment="1"/>
    <xf numFmtId="0" fontId="1" fillId="0" borderId="0" xfId="34" applyFont="1" applyAlignment="1">
      <alignment horizontal="left"/>
    </xf>
    <xf numFmtId="165" fontId="1" fillId="0" borderId="0" xfId="34" applyNumberFormat="1" applyFont="1" applyAlignment="1">
      <alignment horizontal="center"/>
    </xf>
    <xf numFmtId="0" fontId="6" fillId="0" borderId="0" xfId="39" applyFont="1"/>
    <xf numFmtId="164" fontId="6" fillId="0" borderId="0" xfId="39" applyNumberFormat="1" applyFont="1"/>
    <xf numFmtId="0" fontId="4" fillId="0" borderId="0" xfId="39"/>
    <xf numFmtId="0" fontId="7" fillId="0" borderId="0" xfId="39" applyFont="1" applyAlignment="1">
      <alignment horizontal="right"/>
    </xf>
    <xf numFmtId="0" fontId="8" fillId="0" borderId="1" xfId="39" applyFont="1" applyBorder="1"/>
    <xf numFmtId="164" fontId="8" fillId="0" borderId="1" xfId="39" applyNumberFormat="1" applyFont="1" applyBorder="1"/>
    <xf numFmtId="0" fontId="8" fillId="0" borderId="0" xfId="39" applyFont="1"/>
    <xf numFmtId="164" fontId="8" fillId="0" borderId="0" xfId="39" applyNumberFormat="1" applyFont="1"/>
    <xf numFmtId="0" fontId="8" fillId="0" borderId="1" xfId="39" applyFont="1" applyBorder="1" applyAlignment="1">
      <alignment horizontal="centerContinuous"/>
    </xf>
    <xf numFmtId="164" fontId="8" fillId="0" borderId="1" xfId="39" applyNumberFormat="1" applyFont="1" applyBorder="1" applyAlignment="1">
      <alignment horizontal="center"/>
    </xf>
    <xf numFmtId="0" fontId="48" fillId="0" borderId="0" xfId="39" applyFont="1"/>
    <xf numFmtId="0" fontId="18" fillId="0" borderId="0" xfId="39" applyFont="1" applyAlignment="1">
      <alignment horizontal="center"/>
    </xf>
    <xf numFmtId="0" fontId="29" fillId="0" borderId="0" xfId="39" applyFont="1"/>
    <xf numFmtId="0" fontId="33" fillId="0" borderId="0" xfId="39" applyFont="1"/>
    <xf numFmtId="1" fontId="31" fillId="0" borderId="0" xfId="39" applyNumberFormat="1" applyFont="1" applyAlignment="1">
      <alignment horizontal="center"/>
    </xf>
    <xf numFmtId="164" fontId="31" fillId="0" borderId="0" xfId="39" applyNumberFormat="1" applyFont="1" applyAlignment="1">
      <alignment horizontal="center"/>
    </xf>
    <xf numFmtId="165" fontId="31" fillId="0" borderId="0" xfId="39" applyNumberFormat="1" applyFont="1" applyAlignment="1">
      <alignment horizontal="center"/>
    </xf>
    <xf numFmtId="0" fontId="18" fillId="0" borderId="0" xfId="39" applyFont="1"/>
    <xf numFmtId="165" fontId="8" fillId="0" borderId="0" xfId="39" applyNumberFormat="1" applyFont="1" applyAlignment="1">
      <alignment horizontal="center"/>
    </xf>
    <xf numFmtId="1" fontId="8" fillId="0" borderId="0" xfId="39" applyNumberFormat="1" applyFont="1" applyAlignment="1">
      <alignment horizontal="center"/>
    </xf>
    <xf numFmtId="164" fontId="8" fillId="0" borderId="0" xfId="39" applyNumberFormat="1" applyFont="1" applyAlignment="1">
      <alignment horizontal="center"/>
    </xf>
    <xf numFmtId="0" fontId="21" fillId="0" borderId="0" xfId="39" applyFont="1" applyAlignment="1">
      <alignment horizontal="center"/>
    </xf>
    <xf numFmtId="0" fontId="22" fillId="0" borderId="0" xfId="39" applyFont="1"/>
    <xf numFmtId="0" fontId="19" fillId="0" borderId="0" xfId="39" applyFont="1" applyAlignment="1">
      <alignment horizontal="center"/>
    </xf>
    <xf numFmtId="0" fontId="19" fillId="0" borderId="0" xfId="39" applyFont="1"/>
    <xf numFmtId="164" fontId="22" fillId="0" borderId="0" xfId="39" applyNumberFormat="1" applyFont="1"/>
    <xf numFmtId="164" fontId="19" fillId="0" borderId="0" xfId="39" applyNumberFormat="1" applyFont="1"/>
    <xf numFmtId="0" fontId="19" fillId="0" borderId="0" xfId="39" applyFont="1" applyAlignment="1">
      <alignment horizontal="left"/>
    </xf>
    <xf numFmtId="164" fontId="19" fillId="0" borderId="0" xfId="39" applyNumberFormat="1" applyFont="1" applyAlignment="1">
      <alignment horizontal="left"/>
    </xf>
    <xf numFmtId="0" fontId="4" fillId="0" borderId="0" xfId="39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left"/>
    </xf>
    <xf numFmtId="1" fontId="31" fillId="0" borderId="1" xfId="39" applyNumberFormat="1" applyFont="1" applyBorder="1" applyAlignment="1">
      <alignment horizontal="center"/>
    </xf>
    <xf numFmtId="164" fontId="31" fillId="0" borderId="1" xfId="39" applyNumberFormat="1" applyFont="1" applyBorder="1" applyAlignment="1">
      <alignment horizontal="center"/>
    </xf>
    <xf numFmtId="165" fontId="31" fillId="0" borderId="1" xfId="39" applyNumberFormat="1" applyFont="1" applyBorder="1" applyAlignment="1">
      <alignment horizontal="center"/>
    </xf>
    <xf numFmtId="0" fontId="4" fillId="0" borderId="1" xfId="39" applyBorder="1"/>
    <xf numFmtId="168" fontId="8" fillId="0" borderId="0" xfId="39" applyNumberFormat="1" applyFont="1" applyAlignment="1">
      <alignment horizontal="center"/>
    </xf>
    <xf numFmtId="0" fontId="16" fillId="0" borderId="0" xfId="39" applyFont="1"/>
    <xf numFmtId="0" fontId="6" fillId="0" borderId="1" xfId="39" applyFont="1" applyBorder="1"/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4" fillId="4" borderId="0" xfId="0" applyFont="1" applyFill="1"/>
    <xf numFmtId="1" fontId="31" fillId="4" borderId="0" xfId="0" applyNumberFormat="1" applyFont="1" applyFill="1" applyAlignment="1">
      <alignment horizontal="center"/>
    </xf>
    <xf numFmtId="164" fontId="31" fillId="4" borderId="0" xfId="0" applyNumberFormat="1" applyFont="1" applyFill="1" applyAlignment="1">
      <alignment horizontal="center"/>
    </xf>
    <xf numFmtId="165" fontId="31" fillId="4" borderId="0" xfId="0" quotePrefix="1" applyNumberFormat="1" applyFont="1" applyFill="1" applyAlignment="1">
      <alignment horizontal="center"/>
    </xf>
    <xf numFmtId="1" fontId="18" fillId="4" borderId="0" xfId="0" applyNumberFormat="1" applyFont="1" applyFill="1" applyAlignment="1">
      <alignment horizontal="center"/>
    </xf>
    <xf numFmtId="165" fontId="31" fillId="4" borderId="0" xfId="0" applyNumberFormat="1" applyFont="1" applyFill="1" applyAlignment="1">
      <alignment horizontal="center"/>
    </xf>
    <xf numFmtId="1" fontId="8" fillId="4" borderId="0" xfId="0" applyNumberFormat="1" applyFont="1" applyFill="1" applyAlignment="1">
      <alignment horizontal="left"/>
    </xf>
    <xf numFmtId="1" fontId="8" fillId="4" borderId="0" xfId="0" applyNumberFormat="1" applyFont="1" applyFill="1" applyAlignment="1">
      <alignment horizontal="center"/>
    </xf>
    <xf numFmtId="0" fontId="8" fillId="5" borderId="0" xfId="0" applyFont="1" applyFill="1"/>
    <xf numFmtId="0" fontId="8" fillId="5" borderId="0" xfId="0" applyFont="1" applyFill="1" applyAlignment="1">
      <alignment horizontal="center"/>
    </xf>
    <xf numFmtId="1" fontId="31" fillId="5" borderId="0" xfId="0" applyNumberFormat="1" applyFont="1" applyFill="1" applyAlignment="1">
      <alignment horizontal="center"/>
    </xf>
    <xf numFmtId="164" fontId="31" fillId="5" borderId="0" xfId="0" applyNumberFormat="1" applyFont="1" applyFill="1" applyAlignment="1">
      <alignment horizontal="center"/>
    </xf>
    <xf numFmtId="165" fontId="31" fillId="5" borderId="0" xfId="0" applyNumberFormat="1" applyFont="1" applyFill="1" applyAlignment="1">
      <alignment horizontal="center"/>
    </xf>
    <xf numFmtId="165" fontId="18" fillId="5" borderId="0" xfId="0" applyNumberFormat="1" applyFont="1" applyFill="1" applyAlignment="1">
      <alignment horizontal="center"/>
    </xf>
    <xf numFmtId="0" fontId="18" fillId="5" borderId="0" xfId="0" applyFont="1" applyFill="1"/>
    <xf numFmtId="0" fontId="0" fillId="5" borderId="0" xfId="0" applyFill="1"/>
    <xf numFmtId="0" fontId="6" fillId="4" borderId="0" xfId="0" applyFont="1" applyFill="1"/>
    <xf numFmtId="0" fontId="48" fillId="0" borderId="0" xfId="39" applyFont="1" applyAlignment="1">
      <alignment horizontal="center"/>
    </xf>
    <xf numFmtId="0" fontId="29" fillId="0" borderId="1" xfId="39" applyFont="1" applyBorder="1" applyAlignment="1">
      <alignment horizontal="center"/>
    </xf>
    <xf numFmtId="165" fontId="29" fillId="0" borderId="0" xfId="19" quotePrefix="1" applyNumberFormat="1" applyFont="1" applyAlignment="1">
      <alignment horizontal="center"/>
    </xf>
    <xf numFmtId="0" fontId="18" fillId="0" borderId="0" xfId="0" applyFont="1" applyAlignment="1">
      <alignment horizontal="right"/>
    </xf>
    <xf numFmtId="165" fontId="37" fillId="0" borderId="0" xfId="37" applyNumberFormat="1" applyFont="1" applyAlignment="1">
      <alignment horizontal="center"/>
    </xf>
    <xf numFmtId="0" fontId="21" fillId="0" borderId="0" xfId="39" applyFont="1" applyAlignment="1">
      <alignment horizontal="right"/>
    </xf>
    <xf numFmtId="0" fontId="6" fillId="0" borderId="0" xfId="40" applyFont="1" applyAlignment="1">
      <alignment horizontal="left"/>
    </xf>
    <xf numFmtId="0" fontId="6" fillId="0" borderId="0" xfId="40" quotePrefix="1" applyFont="1" applyAlignment="1">
      <alignment horizontal="left"/>
    </xf>
    <xf numFmtId="167" fontId="8" fillId="0" borderId="1" xfId="40" applyNumberFormat="1" applyFont="1" applyBorder="1" applyAlignment="1">
      <alignment horizontal="center"/>
    </xf>
    <xf numFmtId="0" fontId="1" fillId="0" borderId="1" xfId="34" applyFont="1" applyBorder="1" applyAlignment="1">
      <alignment horizontal="center"/>
    </xf>
    <xf numFmtId="165" fontId="1" fillId="0" borderId="1" xfId="34" applyNumberFormat="1" applyFont="1" applyBorder="1" applyAlignment="1">
      <alignment horizontal="center"/>
    </xf>
    <xf numFmtId="0" fontId="1" fillId="0" borderId="1" xfId="34" applyFont="1" applyBorder="1" applyAlignment="1"/>
    <xf numFmtId="0" fontId="4" fillId="0" borderId="1" xfId="6" applyBorder="1"/>
    <xf numFmtId="0" fontId="8" fillId="3" borderId="0" xfId="0" applyFont="1" applyFill="1"/>
    <xf numFmtId="165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5" fontId="8" fillId="0" borderId="2" xfId="37" applyNumberFormat="1" applyFont="1" applyBorder="1" applyAlignment="1">
      <alignment horizontal="center"/>
    </xf>
    <xf numFmtId="168" fontId="8" fillId="0" borderId="0" xfId="0" applyNumberFormat="1" applyFont="1" applyAlignment="1">
      <alignment horizontal="center"/>
    </xf>
    <xf numFmtId="165" fontId="8" fillId="0" borderId="1" xfId="0" applyNumberFormat="1" applyFont="1" applyBorder="1"/>
    <xf numFmtId="165" fontId="19" fillId="0" borderId="0" xfId="0" applyNumberFormat="1" applyFont="1"/>
    <xf numFmtId="165" fontId="0" fillId="0" borderId="0" xfId="0" applyNumberFormat="1"/>
    <xf numFmtId="0" fontId="6" fillId="6" borderId="0" xfId="0" applyFont="1" applyFill="1"/>
    <xf numFmtId="0" fontId="6" fillId="6" borderId="0" xfId="0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0" fillId="6" borderId="0" xfId="0" applyFill="1"/>
    <xf numFmtId="1" fontId="32" fillId="6" borderId="0" xfId="0" applyNumberFormat="1" applyFont="1" applyFill="1" applyAlignment="1">
      <alignment horizontal="center"/>
    </xf>
    <xf numFmtId="164" fontId="32" fillId="6" borderId="0" xfId="0" applyNumberFormat="1" applyFont="1" applyFill="1" applyAlignment="1">
      <alignment horizontal="center"/>
    </xf>
    <xf numFmtId="165" fontId="32" fillId="6" borderId="0" xfId="0" applyNumberFormat="1" applyFont="1" applyFill="1" applyAlignment="1">
      <alignment horizontal="center"/>
    </xf>
    <xf numFmtId="165" fontId="6" fillId="6" borderId="0" xfId="0" applyNumberFormat="1" applyFont="1" applyFill="1" applyAlignment="1">
      <alignment horizontal="center"/>
    </xf>
    <xf numFmtId="165" fontId="6" fillId="6" borderId="0" xfId="0" quotePrefix="1" applyNumberFormat="1" applyFont="1" applyFill="1" applyAlignment="1">
      <alignment horizontal="center"/>
    </xf>
    <xf numFmtId="1" fontId="8" fillId="6" borderId="0" xfId="0" applyNumberFormat="1" applyFont="1" applyFill="1" applyAlignment="1">
      <alignment horizontal="left"/>
    </xf>
    <xf numFmtId="0" fontId="8" fillId="6" borderId="0" xfId="0" applyFont="1" applyFill="1"/>
    <xf numFmtId="0" fontId="8" fillId="7" borderId="0" xfId="0" applyFont="1" applyFill="1"/>
    <xf numFmtId="0" fontId="8" fillId="7" borderId="0" xfId="0" applyFont="1" applyFill="1" applyAlignment="1">
      <alignment horizontal="center"/>
    </xf>
    <xf numFmtId="1" fontId="8" fillId="7" borderId="0" xfId="0" applyNumberFormat="1" applyFont="1" applyFill="1" applyAlignment="1">
      <alignment horizontal="center"/>
    </xf>
    <xf numFmtId="164" fontId="8" fillId="7" borderId="0" xfId="0" applyNumberFormat="1" applyFont="1" applyFill="1" applyAlignment="1">
      <alignment horizontal="center"/>
    </xf>
    <xf numFmtId="165" fontId="8" fillId="7" borderId="0" xfId="0" applyNumberFormat="1" applyFont="1" applyFill="1" applyAlignment="1">
      <alignment horizontal="center"/>
    </xf>
    <xf numFmtId="165" fontId="31" fillId="7" borderId="0" xfId="0" applyNumberFormat="1" applyFont="1" applyFill="1" applyAlignment="1">
      <alignment horizontal="center"/>
    </xf>
    <xf numFmtId="0" fontId="8" fillId="7" borderId="0" xfId="0" applyFont="1" applyFill="1" applyAlignment="1">
      <alignment horizontal="left"/>
    </xf>
    <xf numFmtId="0" fontId="8" fillId="8" borderId="0" xfId="0" applyFont="1" applyFill="1"/>
    <xf numFmtId="0" fontId="8" fillId="8" borderId="0" xfId="0" applyFont="1" applyFill="1" applyAlignment="1">
      <alignment horizontal="center"/>
    </xf>
    <xf numFmtId="0" fontId="8" fillId="8" borderId="0" xfId="0" applyFont="1" applyFill="1" applyAlignment="1">
      <alignment horizontal="left"/>
    </xf>
    <xf numFmtId="0" fontId="9" fillId="0" borderId="0" xfId="0" applyFont="1"/>
    <xf numFmtId="0" fontId="4" fillId="0" borderId="0" xfId="6" applyAlignment="1">
      <alignment horizontal="left"/>
    </xf>
    <xf numFmtId="0" fontId="33" fillId="0" borderId="0" xfId="34" applyFont="1" applyAlignment="1">
      <alignment horizontal="left"/>
    </xf>
    <xf numFmtId="165" fontId="4" fillId="0" borderId="0" xfId="6" applyNumberFormat="1"/>
    <xf numFmtId="0" fontId="4" fillId="0" borderId="0" xfId="6" applyAlignment="1">
      <alignment horizontal="center"/>
    </xf>
    <xf numFmtId="1" fontId="29" fillId="0" borderId="0" xfId="34" applyNumberFormat="1" applyFont="1" applyAlignment="1">
      <alignment horizontal="center"/>
    </xf>
    <xf numFmtId="1" fontId="33" fillId="0" borderId="0" xfId="34" applyNumberFormat="1" applyFont="1" applyAlignment="1">
      <alignment horizontal="center"/>
    </xf>
    <xf numFmtId="1" fontId="8" fillId="0" borderId="0" xfId="6" applyNumberFormat="1" applyFont="1" applyAlignment="1">
      <alignment horizontal="center"/>
    </xf>
    <xf numFmtId="1" fontId="6" fillId="0" borderId="0" xfId="6" applyNumberFormat="1" applyFont="1" applyAlignment="1">
      <alignment horizontal="center"/>
    </xf>
    <xf numFmtId="0" fontId="7" fillId="0" borderId="0" xfId="6" applyFont="1" applyAlignment="1">
      <alignment horizontal="center"/>
    </xf>
    <xf numFmtId="0" fontId="29" fillId="0" borderId="1" xfId="6" applyFont="1" applyBorder="1" applyAlignment="1">
      <alignment horizontal="left"/>
    </xf>
    <xf numFmtId="0" fontId="29" fillId="3" borderId="0" xfId="34" applyFont="1" applyFill="1" applyAlignment="1"/>
    <xf numFmtId="0" fontId="37" fillId="3" borderId="0" xfId="6" applyFont="1" applyFill="1"/>
    <xf numFmtId="0" fontId="1" fillId="3" borderId="0" xfId="34" applyFont="1" applyFill="1" applyAlignment="1"/>
    <xf numFmtId="0" fontId="4" fillId="3" borderId="0" xfId="6" applyFill="1"/>
    <xf numFmtId="0" fontId="8" fillId="0" borderId="1" xfId="0" applyFont="1" applyBorder="1" applyAlignment="1">
      <alignment horizontal="right"/>
    </xf>
    <xf numFmtId="0" fontId="6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39" applyFont="1" applyAlignment="1">
      <alignment horizontal="center"/>
    </xf>
    <xf numFmtId="0" fontId="8" fillId="0" borderId="1" xfId="39" applyFont="1" applyBorder="1" applyAlignment="1">
      <alignment horizontal="center"/>
    </xf>
    <xf numFmtId="0" fontId="6" fillId="0" borderId="0" xfId="39" applyFont="1" applyAlignment="1">
      <alignment horizontal="center"/>
    </xf>
    <xf numFmtId="0" fontId="8" fillId="0" borderId="2" xfId="0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37" applyFont="1" applyAlignment="1">
      <alignment horizontal="center"/>
    </xf>
    <xf numFmtId="0" fontId="15" fillId="0" borderId="0" xfId="6" applyFont="1" applyAlignment="1">
      <alignment horizontal="center"/>
    </xf>
    <xf numFmtId="0" fontId="6" fillId="0" borderId="0" xfId="40" applyFont="1" applyAlignment="1">
      <alignment horizontal="center"/>
    </xf>
    <xf numFmtId="0" fontId="6" fillId="0" borderId="0" xfId="40" quotePrefix="1" applyFont="1" applyAlignment="1">
      <alignment horizontal="center"/>
    </xf>
    <xf numFmtId="0" fontId="8" fillId="0" borderId="0" xfId="0" quotePrefix="1" applyFont="1" applyAlignment="1">
      <alignment horizontal="center"/>
    </xf>
    <xf numFmtId="14" fontId="19" fillId="0" borderId="0" xfId="39" applyNumberFormat="1" applyFont="1"/>
    <xf numFmtId="1" fontId="19" fillId="0" borderId="0" xfId="39" applyNumberFormat="1" applyFont="1"/>
    <xf numFmtId="0" fontId="4" fillId="0" borderId="0" xfId="1" applyFont="1" applyAlignment="1"/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1" applyFont="1" applyBorder="1" applyAlignment="1">
      <alignment horizontal="center"/>
    </xf>
    <xf numFmtId="0" fontId="29" fillId="0" borderId="0" xfId="39" applyFont="1" applyAlignment="1">
      <alignment horizontal="center"/>
    </xf>
    <xf numFmtId="165" fontId="8" fillId="0" borderId="0" xfId="39" quotePrefix="1" applyNumberFormat="1" applyFont="1" applyAlignment="1">
      <alignment horizontal="center"/>
    </xf>
    <xf numFmtId="0" fontId="36" fillId="0" borderId="0" xfId="0" applyFont="1" applyAlignment="1">
      <alignment horizontal="center"/>
    </xf>
    <xf numFmtId="1" fontId="31" fillId="0" borderId="0" xfId="0" quotePrefix="1" applyNumberFormat="1" applyFont="1" applyAlignment="1">
      <alignment horizontal="center"/>
    </xf>
    <xf numFmtId="1" fontId="32" fillId="0" borderId="0" xfId="0" quotePrefix="1" applyNumberFormat="1" applyFont="1" applyAlignment="1">
      <alignment horizontal="center"/>
    </xf>
    <xf numFmtId="164" fontId="31" fillId="0" borderId="0" xfId="0" quotePrefix="1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29" fillId="0" borderId="0" xfId="19" applyFont="1" applyAlignment="1">
      <alignment horizontal="center"/>
    </xf>
    <xf numFmtId="0" fontId="29" fillId="0" borderId="0" xfId="19" quotePrefix="1" applyFont="1" applyAlignment="1">
      <alignment horizontal="center"/>
    </xf>
    <xf numFmtId="0" fontId="8" fillId="0" borderId="0" xfId="1" applyFont="1" applyAlignment="1">
      <alignment horizontal="left"/>
    </xf>
    <xf numFmtId="1" fontId="8" fillId="0" borderId="0" xfId="1" applyNumberFormat="1" applyFont="1" applyAlignment="1">
      <alignment horizontal="center"/>
    </xf>
    <xf numFmtId="165" fontId="8" fillId="0" borderId="0" xfId="0" applyNumberFormat="1" applyFont="1" applyAlignment="1">
      <alignment horizontal="center" vertical="center"/>
    </xf>
    <xf numFmtId="1" fontId="6" fillId="0" borderId="0" xfId="1" applyNumberFormat="1" applyFont="1" applyAlignment="1">
      <alignment horizontal="center"/>
    </xf>
    <xf numFmtId="0" fontId="6" fillId="0" borderId="0" xfId="37" applyFont="1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0" xfId="6" applyFont="1"/>
    <xf numFmtId="0" fontId="18" fillId="0" borderId="0" xfId="6" applyFont="1"/>
    <xf numFmtId="0" fontId="18" fillId="0" borderId="0" xfId="6" applyFont="1" applyAlignment="1">
      <alignment horizontal="left"/>
    </xf>
    <xf numFmtId="0" fontId="33" fillId="0" borderId="0" xfId="34" applyFont="1" applyAlignment="1">
      <alignment horizontal="center"/>
    </xf>
    <xf numFmtId="167" fontId="8" fillId="0" borderId="0" xfId="40" applyNumberFormat="1" applyFont="1" applyAlignment="1">
      <alignment horizontal="center"/>
    </xf>
    <xf numFmtId="1" fontId="0" fillId="0" borderId="1" xfId="0" applyNumberFormat="1" applyBorder="1"/>
    <xf numFmtId="168" fontId="0" fillId="0" borderId="1" xfId="0" applyNumberFormat="1" applyBorder="1"/>
    <xf numFmtId="168" fontId="6" fillId="0" borderId="0" xfId="0" applyNumberFormat="1" applyFont="1" applyAlignment="1">
      <alignment horizontal="center"/>
    </xf>
    <xf numFmtId="168" fontId="8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68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8" fillId="9" borderId="0" xfId="0" applyFont="1" applyFill="1"/>
    <xf numFmtId="0" fontId="8" fillId="9" borderId="0" xfId="0" applyFont="1" applyFill="1" applyAlignment="1">
      <alignment horizontal="center"/>
    </xf>
    <xf numFmtId="1" fontId="8" fillId="9" borderId="0" xfId="0" applyNumberFormat="1" applyFont="1" applyFill="1" applyAlignment="1">
      <alignment horizontal="center"/>
    </xf>
    <xf numFmtId="164" fontId="8" fillId="9" borderId="0" xfId="0" applyNumberFormat="1" applyFont="1" applyFill="1" applyAlignment="1">
      <alignment horizontal="center"/>
    </xf>
    <xf numFmtId="165" fontId="8" fillId="9" borderId="0" xfId="0" applyNumberFormat="1" applyFont="1" applyFill="1" applyAlignment="1">
      <alignment horizontal="center"/>
    </xf>
    <xf numFmtId="168" fontId="8" fillId="9" borderId="0" xfId="0" applyNumberFormat="1" applyFont="1" applyFill="1" applyAlignment="1">
      <alignment horizontal="center"/>
    </xf>
    <xf numFmtId="0" fontId="8" fillId="9" borderId="0" xfId="0" quotePrefix="1" applyFont="1" applyFill="1" applyAlignment="1">
      <alignment horizontal="center"/>
    </xf>
    <xf numFmtId="0" fontId="33" fillId="0" borderId="0" xfId="19" applyFont="1" applyAlignment="1">
      <alignment horizontal="center"/>
    </xf>
    <xf numFmtId="0" fontId="48" fillId="0" borderId="1" xfId="39" applyFont="1" applyBorder="1"/>
    <xf numFmtId="0" fontId="29" fillId="0" borderId="1" xfId="39" applyFont="1" applyBorder="1"/>
    <xf numFmtId="0" fontId="21" fillId="0" borderId="0" xfId="39" applyFont="1"/>
    <xf numFmtId="0" fontId="8" fillId="10" borderId="0" xfId="0" applyFont="1" applyFill="1"/>
    <xf numFmtId="0" fontId="8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39" applyFont="1" applyBorder="1" applyAlignment="1">
      <alignment horizontal="center"/>
    </xf>
    <xf numFmtId="0" fontId="6" fillId="0" borderId="0" xfId="39" applyFont="1" applyAlignment="1">
      <alignment horizontal="center"/>
    </xf>
    <xf numFmtId="0" fontId="8" fillId="0" borderId="2" xfId="39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37" applyFont="1" applyAlignment="1">
      <alignment horizontal="center"/>
    </xf>
    <xf numFmtId="0" fontId="15" fillId="0" borderId="0" xfId="6" applyFont="1" applyAlignment="1">
      <alignment horizontal="center"/>
    </xf>
    <xf numFmtId="0" fontId="6" fillId="0" borderId="0" xfId="40" applyFont="1" applyAlignment="1">
      <alignment horizontal="center"/>
    </xf>
    <xf numFmtId="0" fontId="6" fillId="0" borderId="0" xfId="40" quotePrefix="1" applyFont="1" applyAlignment="1">
      <alignment horizontal="center"/>
    </xf>
    <xf numFmtId="0" fontId="12" fillId="0" borderId="0" xfId="40" applyFont="1" applyAlignment="1">
      <alignment horizontal="center"/>
    </xf>
    <xf numFmtId="1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1" fontId="8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</cellXfs>
  <cellStyles count="43">
    <cellStyle name="Followed Hyperlink" xfId="31" builtinId="9" hidden="1"/>
    <cellStyle name="Followed Hyperlink" xfId="33" builtinId="9" hidden="1"/>
    <cellStyle name="Followed Hyperlink" xfId="29" builtinId="9" hidden="1"/>
    <cellStyle name="Followed Hyperlink" xfId="16" builtinId="9" hidden="1"/>
    <cellStyle name="Followed Hyperlink" xfId="18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1" builtinId="9" hidden="1"/>
    <cellStyle name="Followed Hyperlink" xfId="12" builtinId="9" hidden="1"/>
    <cellStyle name="Followed Hyperlink" xfId="14" builtinId="9" hidden="1"/>
    <cellStyle name="Followed Hyperlink" xfId="10" builtinId="9" hidden="1"/>
    <cellStyle name="Followed Hyperlink" xfId="8" builtinId="9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2" builtinId="8" hidden="1"/>
    <cellStyle name="Hyperlink" xfId="30" builtinId="8" hidden="1"/>
    <cellStyle name="Hyperlink" xfId="13" builtinId="8" hidden="1"/>
    <cellStyle name="Hyperlink" xfId="15" builtinId="8" hidden="1"/>
    <cellStyle name="Hyperlink" xfId="17" builtinId="8" hidden="1"/>
    <cellStyle name="Hyperlink" xfId="20" builtinId="8" hidden="1"/>
    <cellStyle name="Hyperlink" xfId="9" builtinId="8" hidden="1"/>
    <cellStyle name="Hyperlink" xfId="11" builtinId="8" hidden="1"/>
    <cellStyle name="Hyperlink" xfId="7" builtinId="8" hidden="1"/>
    <cellStyle name="Normal" xfId="0" builtinId="0"/>
    <cellStyle name="Normal 14 2 2 2 2" xfId="41" xr:uid="{367F2215-6D0A-E44E-8DE9-8A1D852219EC}"/>
    <cellStyle name="Normal 19" xfId="42" xr:uid="{B24EB976-B94B-FD41-8825-7B1E4DB59AE7}"/>
    <cellStyle name="Normal 2" xfId="1" xr:uid="{00000000-0005-0000-0000-00001B000000}"/>
    <cellStyle name="Normal 2 2" xfId="2" xr:uid="{00000000-0005-0000-0000-00001C000000}"/>
    <cellStyle name="Normal 2 2 2" xfId="37" xr:uid="{00000000-0005-0000-0000-00001D000000}"/>
    <cellStyle name="Normal 2 3" xfId="36" xr:uid="{00000000-0005-0000-0000-00001E000000}"/>
    <cellStyle name="Normal 2 3 2" xfId="39" xr:uid="{00000000-0005-0000-0000-00001F000000}"/>
    <cellStyle name="Normal 3" xfId="3" xr:uid="{00000000-0005-0000-0000-000020000000}"/>
    <cellStyle name="Normal 3 2" xfId="4" xr:uid="{00000000-0005-0000-0000-000021000000}"/>
    <cellStyle name="Normal 3 2 2" xfId="34" xr:uid="{00000000-0005-0000-0000-000022000000}"/>
    <cellStyle name="Normal 4" xfId="6" xr:uid="{00000000-0005-0000-0000-000023000000}"/>
    <cellStyle name="Normal 4 2" xfId="38" xr:uid="{00000000-0005-0000-0000-000024000000}"/>
    <cellStyle name="Normal 5" xfId="5" xr:uid="{00000000-0005-0000-0000-000025000000}"/>
    <cellStyle name="Normal 5 2" xfId="35" xr:uid="{00000000-0005-0000-0000-000026000000}"/>
    <cellStyle name="Normal 6" xfId="19" xr:uid="{00000000-0005-0000-0000-000027000000}"/>
    <cellStyle name="Normal_Sheet1 2" xfId="40" xr:uid="{00000000-0005-0000-0000-000028000000}"/>
  </cellStyles>
  <dxfs count="0"/>
  <tableStyles count="0" defaultTableStyle="TableStyleMedium9" defaultPivotStyle="PivotStyleLight16"/>
  <colors>
    <mruColors>
      <color rgb="FFE9C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7"/>
  <sheetViews>
    <sheetView topLeftCell="A20" zoomScaleNormal="100" workbookViewId="0">
      <selection activeCell="A48" sqref="A48:XFD48"/>
    </sheetView>
  </sheetViews>
  <sheetFormatPr baseColWidth="10" defaultColWidth="8.83203125" defaultRowHeight="13"/>
  <cols>
    <col min="1" max="1" width="18.1640625" customWidth="1"/>
    <col min="2" max="2" width="8.6640625" style="49" bestFit="1" customWidth="1"/>
    <col min="3" max="3" width="2.33203125" bestFit="1" customWidth="1"/>
    <col min="4" max="4" width="7" customWidth="1"/>
    <col min="6" max="6" width="0.6640625" customWidth="1"/>
    <col min="7" max="7" width="7" customWidth="1"/>
    <col min="8" max="12" width="4.83203125" customWidth="1"/>
    <col min="13" max="13" width="8.33203125" customWidth="1"/>
    <col min="14" max="14" width="8.33203125" style="291" bestFit="1" customWidth="1"/>
    <col min="15" max="15" width="4.83203125" customWidth="1"/>
    <col min="16" max="16" width="5.1640625" customWidth="1"/>
    <col min="17" max="17" width="6.1640625" customWidth="1"/>
    <col min="18" max="18" width="7.33203125" bestFit="1" customWidth="1"/>
    <col min="19" max="19" width="7.33203125" customWidth="1"/>
    <col min="20" max="20" width="9.33203125" bestFit="1" customWidth="1"/>
    <col min="21" max="21" width="9.5" customWidth="1"/>
    <col min="22" max="22" width="10.83203125" bestFit="1" customWidth="1"/>
  </cols>
  <sheetData>
    <row r="1" spans="1:22" ht="14">
      <c r="A1" s="1" t="s">
        <v>0</v>
      </c>
      <c r="B1" s="331"/>
      <c r="C1" s="1"/>
      <c r="D1" s="331"/>
      <c r="E1" s="331"/>
      <c r="F1" s="331"/>
      <c r="G1" s="331"/>
      <c r="H1" s="1"/>
      <c r="I1" s="331"/>
      <c r="J1" s="331"/>
      <c r="K1" s="1"/>
      <c r="L1" s="1"/>
      <c r="M1" s="20"/>
      <c r="N1" s="75"/>
      <c r="O1" s="1"/>
      <c r="P1" s="1"/>
      <c r="Q1" s="1"/>
      <c r="R1" s="331"/>
      <c r="S1" s="331"/>
      <c r="V1" s="2" t="s">
        <v>1</v>
      </c>
    </row>
    <row r="2" spans="1:22" ht="14">
      <c r="A2" s="1"/>
      <c r="B2" s="331"/>
      <c r="C2" s="1"/>
      <c r="D2" s="331"/>
      <c r="E2" s="331"/>
      <c r="F2" s="331"/>
      <c r="G2" s="331"/>
      <c r="H2" s="1"/>
      <c r="I2" s="331"/>
      <c r="J2" s="331"/>
      <c r="K2" s="1"/>
      <c r="L2" s="1"/>
      <c r="M2" s="20"/>
      <c r="N2" s="75"/>
      <c r="O2" s="1"/>
      <c r="P2" s="1"/>
      <c r="Q2" s="1"/>
      <c r="R2" s="331"/>
      <c r="S2" s="331"/>
      <c r="V2" s="2" t="s">
        <v>2</v>
      </c>
    </row>
    <row r="3" spans="1:22" ht="14">
      <c r="A3" s="389" t="s">
        <v>3</v>
      </c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  <c r="Q3" s="389"/>
      <c r="R3" s="389"/>
      <c r="S3" s="389"/>
      <c r="T3" s="389"/>
      <c r="U3" s="389"/>
      <c r="V3" s="389"/>
    </row>
    <row r="4" spans="1:22" ht="14">
      <c r="A4" s="389" t="s">
        <v>4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  <c r="P4" s="389"/>
      <c r="Q4" s="389"/>
      <c r="R4" s="389"/>
      <c r="S4" s="389"/>
      <c r="T4" s="389"/>
      <c r="U4" s="389"/>
      <c r="V4" s="389"/>
    </row>
    <row r="5" spans="1:22" ht="14">
      <c r="A5" s="389" t="s">
        <v>1301</v>
      </c>
      <c r="B5" s="389"/>
      <c r="C5" s="389"/>
      <c r="D5" s="389"/>
      <c r="E5" s="389"/>
      <c r="F5" s="389"/>
      <c r="G5" s="389"/>
      <c r="H5" s="389"/>
      <c r="I5" s="389"/>
      <c r="J5" s="389"/>
      <c r="K5" s="389"/>
      <c r="L5" s="389"/>
      <c r="M5" s="389"/>
      <c r="N5" s="389"/>
      <c r="O5" s="389"/>
      <c r="P5" s="389"/>
      <c r="Q5" s="389"/>
      <c r="R5" s="389"/>
      <c r="S5" s="389"/>
      <c r="T5" s="389"/>
      <c r="U5" s="389"/>
      <c r="V5" s="389"/>
    </row>
    <row r="6" spans="1:22" ht="15">
      <c r="A6" s="389" t="s">
        <v>1623</v>
      </c>
      <c r="B6" s="389"/>
      <c r="C6" s="389"/>
      <c r="D6" s="389"/>
      <c r="E6" s="389"/>
      <c r="F6" s="389"/>
      <c r="G6" s="389"/>
      <c r="H6" s="389"/>
      <c r="I6" s="389"/>
      <c r="J6" s="389"/>
      <c r="K6" s="389"/>
      <c r="L6" s="389"/>
      <c r="M6" s="389"/>
      <c r="N6" s="389"/>
      <c r="O6" s="389"/>
      <c r="P6" s="389"/>
      <c r="Q6" s="389"/>
      <c r="R6" s="389"/>
      <c r="S6" s="389"/>
      <c r="T6" s="389"/>
      <c r="U6" s="389"/>
      <c r="V6" s="389"/>
    </row>
    <row r="7" spans="1:22" ht="6.75" customHeight="1">
      <c r="A7" s="3"/>
      <c r="B7" s="330"/>
      <c r="C7" s="3"/>
      <c r="D7" s="330"/>
      <c r="E7" s="330"/>
      <c r="F7" s="330"/>
      <c r="G7" s="330"/>
      <c r="H7" s="3"/>
      <c r="I7" s="330"/>
      <c r="J7" s="330"/>
      <c r="K7" s="3"/>
      <c r="L7" s="3"/>
      <c r="M7" s="21"/>
      <c r="N7" s="289"/>
      <c r="O7" s="3"/>
      <c r="P7" s="3"/>
      <c r="Q7" s="3"/>
      <c r="R7" s="330"/>
      <c r="S7" s="330"/>
      <c r="T7" s="330"/>
      <c r="U7" s="330"/>
      <c r="V7" s="330"/>
    </row>
    <row r="8" spans="1:22" ht="14">
      <c r="A8" s="4"/>
      <c r="B8" s="5"/>
      <c r="C8" s="4"/>
      <c r="D8" s="5"/>
      <c r="E8" s="5"/>
      <c r="F8" s="5"/>
      <c r="G8" s="5"/>
      <c r="H8" s="4"/>
      <c r="I8" s="5"/>
      <c r="J8" s="5"/>
      <c r="K8" s="4"/>
      <c r="L8" s="4"/>
      <c r="M8" s="22"/>
      <c r="N8" s="58"/>
      <c r="O8" s="390" t="s">
        <v>5</v>
      </c>
      <c r="P8" s="390"/>
      <c r="Q8" s="390"/>
      <c r="R8" s="5"/>
      <c r="S8" s="5"/>
      <c r="T8" s="5"/>
      <c r="V8" s="5" t="s">
        <v>6</v>
      </c>
    </row>
    <row r="9" spans="1:22" ht="15">
      <c r="A9" s="4"/>
      <c r="B9" s="5" t="s">
        <v>7</v>
      </c>
      <c r="C9" s="4"/>
      <c r="D9" s="6" t="s">
        <v>8</v>
      </c>
      <c r="E9" s="6"/>
      <c r="F9" s="5"/>
      <c r="G9" s="6" t="s">
        <v>9</v>
      </c>
      <c r="H9" s="6"/>
      <c r="I9" s="6"/>
      <c r="J9" s="6"/>
      <c r="K9" s="6"/>
      <c r="L9" s="6"/>
      <c r="M9" s="22"/>
      <c r="N9" s="11" t="s">
        <v>10</v>
      </c>
      <c r="O9" s="388" t="s">
        <v>11</v>
      </c>
      <c r="P9" s="388"/>
      <c r="Q9" s="388"/>
      <c r="R9" s="5"/>
      <c r="S9" s="5"/>
      <c r="T9" s="5"/>
      <c r="U9" s="5"/>
      <c r="V9" s="5" t="s">
        <v>12</v>
      </c>
    </row>
    <row r="10" spans="1:22" ht="15">
      <c r="A10" s="3" t="s">
        <v>13</v>
      </c>
      <c r="B10" s="330" t="s">
        <v>14</v>
      </c>
      <c r="C10" s="330" t="s">
        <v>15</v>
      </c>
      <c r="D10" s="330" t="s">
        <v>12</v>
      </c>
      <c r="E10" s="330" t="s">
        <v>16</v>
      </c>
      <c r="F10" s="330"/>
      <c r="G10" s="330" t="s">
        <v>12</v>
      </c>
      <c r="H10" s="330" t="s">
        <v>17</v>
      </c>
      <c r="I10" s="330" t="s">
        <v>1304</v>
      </c>
      <c r="J10" s="330" t="s">
        <v>1305</v>
      </c>
      <c r="K10" s="330" t="s">
        <v>18</v>
      </c>
      <c r="L10" s="330" t="s">
        <v>19</v>
      </c>
      <c r="M10" s="23" t="s">
        <v>20</v>
      </c>
      <c r="N10" s="285" t="s">
        <v>21</v>
      </c>
      <c r="O10" s="330" t="s">
        <v>22</v>
      </c>
      <c r="P10" s="330" t="s">
        <v>23</v>
      </c>
      <c r="Q10" s="330" t="s">
        <v>24</v>
      </c>
      <c r="R10" s="330" t="s">
        <v>25</v>
      </c>
      <c r="S10" s="330" t="s">
        <v>26</v>
      </c>
      <c r="T10" s="330" t="s">
        <v>27</v>
      </c>
      <c r="U10" s="330" t="s">
        <v>28</v>
      </c>
      <c r="V10" s="330" t="s">
        <v>8</v>
      </c>
    </row>
    <row r="11" spans="1:22" ht="6" customHeight="1">
      <c r="A11" s="193"/>
      <c r="B11" s="194"/>
      <c r="C11" s="194"/>
      <c r="D11" s="87"/>
      <c r="E11" s="87"/>
      <c r="F11" s="87"/>
      <c r="G11" s="87"/>
      <c r="H11" s="87"/>
      <c r="I11" s="87"/>
      <c r="J11" s="87"/>
      <c r="K11" s="87"/>
      <c r="L11" s="87"/>
      <c r="M11" s="78"/>
      <c r="N11" s="86"/>
      <c r="O11" s="87"/>
      <c r="P11" s="87"/>
      <c r="Q11" s="87"/>
      <c r="R11" s="86"/>
      <c r="S11" s="86"/>
      <c r="T11" s="102"/>
      <c r="U11" s="9"/>
      <c r="V11" s="24"/>
    </row>
    <row r="12" spans="1:22" s="4" customFormat="1" ht="14">
      <c r="A12" s="4" t="s">
        <v>453</v>
      </c>
      <c r="B12" s="5"/>
      <c r="C12" s="5">
        <v>2</v>
      </c>
      <c r="D12" s="87">
        <v>519.62512325</v>
      </c>
      <c r="E12" s="87">
        <v>568.37444504999996</v>
      </c>
      <c r="F12" s="87"/>
      <c r="G12" s="87">
        <v>91.419077790000003</v>
      </c>
      <c r="H12" s="87">
        <v>8.0093451790000003</v>
      </c>
      <c r="I12" s="87">
        <v>71.260999405000007</v>
      </c>
      <c r="J12" s="87">
        <v>20.158078385</v>
      </c>
      <c r="K12" s="87">
        <v>0</v>
      </c>
      <c r="L12" s="87">
        <v>0.57157703299999996</v>
      </c>
      <c r="M12" s="78">
        <v>1.0856313339999999</v>
      </c>
      <c r="N12" s="86">
        <v>1</v>
      </c>
      <c r="O12" s="87">
        <v>0</v>
      </c>
      <c r="P12" s="87">
        <v>0</v>
      </c>
      <c r="Q12" s="87">
        <v>0</v>
      </c>
      <c r="R12" s="86">
        <v>1.6666666670000001</v>
      </c>
      <c r="S12" s="86">
        <v>2</v>
      </c>
      <c r="T12" s="288">
        <v>3.8333333333333335</v>
      </c>
      <c r="U12" s="341" t="s">
        <v>1306</v>
      </c>
      <c r="V12" s="5" t="s">
        <v>31</v>
      </c>
    </row>
    <row r="13" spans="1:22" s="4" customFormat="1" ht="14">
      <c r="A13" s="4" t="s">
        <v>377</v>
      </c>
      <c r="B13" s="5"/>
      <c r="C13" s="5">
        <v>2</v>
      </c>
      <c r="D13" s="87">
        <v>515.21341995</v>
      </c>
      <c r="E13" s="87">
        <v>645.87336674999995</v>
      </c>
      <c r="F13" s="87"/>
      <c r="G13" s="87">
        <v>79.707842404999994</v>
      </c>
      <c r="H13" s="87">
        <v>17.798087174999999</v>
      </c>
      <c r="I13" s="87">
        <v>72.437655445000004</v>
      </c>
      <c r="J13" s="87">
        <v>7.2701869620000004</v>
      </c>
      <c r="K13" s="87">
        <v>0</v>
      </c>
      <c r="L13" s="87">
        <v>2.4940704249999999</v>
      </c>
      <c r="M13" s="78">
        <v>1.0925137535</v>
      </c>
      <c r="N13" s="86">
        <v>1</v>
      </c>
      <c r="O13" s="87">
        <v>10</v>
      </c>
      <c r="P13" s="87">
        <v>0</v>
      </c>
      <c r="Q13" s="87">
        <v>0</v>
      </c>
      <c r="R13" s="86">
        <v>1.75</v>
      </c>
      <c r="S13" s="86">
        <v>2.5</v>
      </c>
      <c r="T13" s="288">
        <v>0.75</v>
      </c>
      <c r="U13" s="341"/>
      <c r="V13" s="5" t="s">
        <v>31</v>
      </c>
    </row>
    <row r="14" spans="1:22" s="4" customFormat="1" ht="14">
      <c r="A14" s="4" t="s">
        <v>37</v>
      </c>
      <c r="B14" s="5" t="s">
        <v>30</v>
      </c>
      <c r="C14" s="5">
        <v>2</v>
      </c>
      <c r="D14" s="87">
        <v>501.61066805000002</v>
      </c>
      <c r="E14" s="87">
        <v>573.88907415000006</v>
      </c>
      <c r="F14" s="87"/>
      <c r="G14" s="87">
        <v>87.299692565000001</v>
      </c>
      <c r="H14" s="87">
        <v>12.431914635</v>
      </c>
      <c r="I14" s="87">
        <v>66.740046969999995</v>
      </c>
      <c r="J14" s="87">
        <v>20.559645589999999</v>
      </c>
      <c r="K14" s="87">
        <v>0</v>
      </c>
      <c r="L14" s="87">
        <v>0.26839280100000001</v>
      </c>
      <c r="M14" s="78">
        <v>1.0858200595</v>
      </c>
      <c r="N14" s="86">
        <v>1</v>
      </c>
      <c r="O14" s="87">
        <v>5</v>
      </c>
      <c r="P14" s="87">
        <v>0</v>
      </c>
      <c r="Q14" s="87">
        <v>0</v>
      </c>
      <c r="R14" s="86">
        <v>1.1666666670000001</v>
      </c>
      <c r="S14" s="86">
        <v>3.5</v>
      </c>
      <c r="T14" s="288">
        <v>2.08</v>
      </c>
      <c r="U14" s="5" t="s">
        <v>1307</v>
      </c>
      <c r="V14" s="9">
        <v>492.03688934999997</v>
      </c>
    </row>
    <row r="15" spans="1:22" s="4" customFormat="1" ht="14">
      <c r="A15" s="4" t="s">
        <v>1308</v>
      </c>
      <c r="B15" s="5" t="s">
        <v>30</v>
      </c>
      <c r="C15" s="5">
        <v>2</v>
      </c>
      <c r="D15" s="87">
        <v>477.34629975000001</v>
      </c>
      <c r="E15" s="87">
        <v>499.9930435</v>
      </c>
      <c r="F15" s="87"/>
      <c r="G15" s="87">
        <v>95.472085860000007</v>
      </c>
      <c r="H15" s="87">
        <v>3.5320149024999998</v>
      </c>
      <c r="I15" s="87">
        <v>43.45571949</v>
      </c>
      <c r="J15" s="87">
        <v>51.401252130000003</v>
      </c>
      <c r="K15" s="87">
        <v>0.6151142355</v>
      </c>
      <c r="L15" s="87">
        <v>0.99589923849999995</v>
      </c>
      <c r="M15" s="78">
        <v>1.0800017980000001</v>
      </c>
      <c r="N15" s="86">
        <v>1</v>
      </c>
      <c r="O15" s="87">
        <v>0</v>
      </c>
      <c r="P15" s="87">
        <v>0</v>
      </c>
      <c r="Q15" s="87">
        <v>0</v>
      </c>
      <c r="R15" s="86">
        <v>1.1666666670000001</v>
      </c>
      <c r="S15" s="86">
        <v>3</v>
      </c>
      <c r="T15" s="288">
        <v>1.56</v>
      </c>
      <c r="U15" s="5" t="s">
        <v>1307</v>
      </c>
      <c r="V15" s="5" t="s">
        <v>31</v>
      </c>
    </row>
    <row r="16" spans="1:22" s="4" customFormat="1" ht="14">
      <c r="A16" s="4" t="s">
        <v>35</v>
      </c>
      <c r="B16" s="5" t="s">
        <v>30</v>
      </c>
      <c r="C16" s="5">
        <v>2</v>
      </c>
      <c r="D16" s="87">
        <v>454.40544245000001</v>
      </c>
      <c r="E16" s="87">
        <v>476.5374875</v>
      </c>
      <c r="F16" s="87"/>
      <c r="G16" s="87">
        <v>95.420708114999996</v>
      </c>
      <c r="H16" s="87">
        <v>3.7881990060000001</v>
      </c>
      <c r="I16" s="87">
        <v>35.6920401</v>
      </c>
      <c r="J16" s="87">
        <v>58.487488020000001</v>
      </c>
      <c r="K16" s="87">
        <v>1.2411799960000001</v>
      </c>
      <c r="L16" s="87">
        <v>0.79109288</v>
      </c>
      <c r="M16" s="78">
        <v>1.0763546799999999</v>
      </c>
      <c r="N16" s="86">
        <v>1</v>
      </c>
      <c r="O16" s="87">
        <v>0</v>
      </c>
      <c r="P16" s="87">
        <v>0</v>
      </c>
      <c r="Q16" s="87">
        <v>0</v>
      </c>
      <c r="R16" s="86">
        <v>1.1666666670000001</v>
      </c>
      <c r="S16" s="86">
        <v>2</v>
      </c>
      <c r="T16" s="288">
        <v>0.16</v>
      </c>
      <c r="U16" s="341" t="s">
        <v>1306</v>
      </c>
      <c r="V16" s="9">
        <v>538.6351474833333</v>
      </c>
    </row>
    <row r="17" spans="1:22" s="4" customFormat="1" ht="14">
      <c r="A17" s="387" t="s">
        <v>1309</v>
      </c>
      <c r="B17" s="5"/>
      <c r="C17" s="5">
        <v>2</v>
      </c>
      <c r="D17" s="9">
        <v>451.39077854999999</v>
      </c>
      <c r="E17" s="9">
        <v>486.90499025000003</v>
      </c>
      <c r="F17" s="9"/>
      <c r="G17" s="9">
        <v>92.733366465000003</v>
      </c>
      <c r="H17" s="9">
        <v>7.2666335315000001</v>
      </c>
      <c r="I17" s="9">
        <v>60.770880624999997</v>
      </c>
      <c r="J17" s="9">
        <v>31.962485839999999</v>
      </c>
      <c r="K17" s="9">
        <v>0</v>
      </c>
      <c r="L17" s="9">
        <v>0</v>
      </c>
      <c r="M17" s="10">
        <v>1.0995614075</v>
      </c>
      <c r="N17" s="11">
        <v>1</v>
      </c>
      <c r="O17" s="5">
        <v>0</v>
      </c>
      <c r="P17" s="5">
        <v>0</v>
      </c>
      <c r="Q17" s="5">
        <v>0</v>
      </c>
      <c r="R17" s="11">
        <v>1</v>
      </c>
      <c r="S17" s="11">
        <v>3.5</v>
      </c>
      <c r="T17" s="288">
        <v>2.2799999999999998</v>
      </c>
      <c r="U17" s="341" t="s">
        <v>1313</v>
      </c>
      <c r="V17" s="9">
        <v>380.96359285</v>
      </c>
    </row>
    <row r="18" spans="1:22" s="4" customFormat="1" ht="14">
      <c r="A18" s="387" t="s">
        <v>91</v>
      </c>
      <c r="B18" s="5" t="s">
        <v>30</v>
      </c>
      <c r="C18" s="5">
        <v>2</v>
      </c>
      <c r="D18" s="9">
        <v>436.46451560000003</v>
      </c>
      <c r="E18" s="9">
        <v>473.08165320000001</v>
      </c>
      <c r="F18" s="9"/>
      <c r="G18" s="9">
        <v>92.196523385000006</v>
      </c>
      <c r="H18" s="9">
        <v>7.803476614</v>
      </c>
      <c r="I18" s="9">
        <v>74.071853974999996</v>
      </c>
      <c r="J18" s="9">
        <v>18.124669409999999</v>
      </c>
      <c r="K18" s="9">
        <v>0</v>
      </c>
      <c r="L18" s="9">
        <v>0</v>
      </c>
      <c r="M18" s="10">
        <v>1.090744272</v>
      </c>
      <c r="N18" s="11">
        <v>1</v>
      </c>
      <c r="O18" s="5">
        <v>0</v>
      </c>
      <c r="P18" s="5">
        <v>0</v>
      </c>
      <c r="Q18" s="5">
        <v>0</v>
      </c>
      <c r="R18" s="11">
        <v>1.5</v>
      </c>
      <c r="S18" s="11">
        <v>2.5</v>
      </c>
      <c r="T18" s="288">
        <v>2</v>
      </c>
      <c r="U18" s="5" t="s">
        <v>1307</v>
      </c>
      <c r="V18" s="9">
        <v>409.15483853333336</v>
      </c>
    </row>
    <row r="19" spans="1:22" s="4" customFormat="1" ht="14">
      <c r="A19" s="387" t="s">
        <v>70</v>
      </c>
      <c r="B19" s="5" t="s">
        <v>30</v>
      </c>
      <c r="C19" s="5">
        <v>2</v>
      </c>
      <c r="D19" s="9">
        <v>427.64110894999999</v>
      </c>
      <c r="E19" s="9">
        <v>449.47904039999997</v>
      </c>
      <c r="F19" s="9"/>
      <c r="G19" s="9">
        <v>95.193179549999996</v>
      </c>
      <c r="H19" s="9">
        <v>4.5604391704999996</v>
      </c>
      <c r="I19" s="9">
        <v>52.268796725000001</v>
      </c>
      <c r="J19" s="9">
        <v>42.493215595000002</v>
      </c>
      <c r="K19" s="9">
        <v>0.43116723150000003</v>
      </c>
      <c r="L19" s="9">
        <v>0.24638127500000001</v>
      </c>
      <c r="M19" s="10">
        <v>1.0829219525</v>
      </c>
      <c r="N19" s="11">
        <v>1</v>
      </c>
      <c r="O19" s="5">
        <v>0</v>
      </c>
      <c r="P19" s="5">
        <v>0</v>
      </c>
      <c r="Q19" s="5">
        <v>10</v>
      </c>
      <c r="R19" s="11">
        <v>1.1666666670000001</v>
      </c>
      <c r="S19" s="11">
        <v>2.5</v>
      </c>
      <c r="T19" s="288">
        <v>1.48</v>
      </c>
      <c r="U19" s="341" t="s">
        <v>1306</v>
      </c>
      <c r="V19" s="9">
        <v>405.04703631666666</v>
      </c>
    </row>
    <row r="20" spans="1:22" s="4" customFormat="1" ht="14">
      <c r="A20" s="4" t="s">
        <v>454</v>
      </c>
      <c r="B20" s="5"/>
      <c r="C20" s="5">
        <v>2</v>
      </c>
      <c r="D20" s="9">
        <v>411.8325054</v>
      </c>
      <c r="E20" s="9">
        <v>465.8023427</v>
      </c>
      <c r="F20" s="9"/>
      <c r="G20" s="9">
        <v>88.400961199999998</v>
      </c>
      <c r="H20" s="9">
        <v>11.335880905</v>
      </c>
      <c r="I20" s="9">
        <v>74.339500354999998</v>
      </c>
      <c r="J20" s="9">
        <v>13.42678592</v>
      </c>
      <c r="K20" s="9">
        <v>0.63467492250000002</v>
      </c>
      <c r="L20" s="9">
        <v>0.26315789449999999</v>
      </c>
      <c r="M20" s="10">
        <v>1.0969704364999999</v>
      </c>
      <c r="N20" s="11">
        <v>1</v>
      </c>
      <c r="O20" s="5">
        <v>0</v>
      </c>
      <c r="P20" s="5">
        <v>10</v>
      </c>
      <c r="Q20" s="5">
        <v>0</v>
      </c>
      <c r="R20" s="11">
        <v>1.6666666670000001</v>
      </c>
      <c r="S20" s="11">
        <v>2</v>
      </c>
      <c r="T20" s="288">
        <v>3.4</v>
      </c>
      <c r="U20" s="341" t="s">
        <v>1307</v>
      </c>
      <c r="V20" s="5" t="s">
        <v>31</v>
      </c>
    </row>
    <row r="21" spans="1:22" s="4" customFormat="1" ht="14">
      <c r="A21" s="4" t="s">
        <v>50</v>
      </c>
      <c r="B21" s="5" t="s">
        <v>30</v>
      </c>
      <c r="C21" s="5">
        <v>2</v>
      </c>
      <c r="D21" s="87">
        <v>408.45019945000001</v>
      </c>
      <c r="E21" s="87">
        <v>432.64103940000001</v>
      </c>
      <c r="F21" s="87"/>
      <c r="G21" s="87">
        <v>94.232366475000006</v>
      </c>
      <c r="H21" s="87">
        <v>4.8284746824999996</v>
      </c>
      <c r="I21" s="87">
        <v>45.825138504999998</v>
      </c>
      <c r="J21" s="87">
        <v>48.407227974999998</v>
      </c>
      <c r="K21" s="87">
        <v>0</v>
      </c>
      <c r="L21" s="87">
        <v>0.93915884049999998</v>
      </c>
      <c r="M21" s="78">
        <v>1.079388904</v>
      </c>
      <c r="N21" s="86">
        <v>1</v>
      </c>
      <c r="O21" s="107">
        <v>0</v>
      </c>
      <c r="P21" s="107">
        <v>0</v>
      </c>
      <c r="Q21" s="107">
        <v>0</v>
      </c>
      <c r="R21" s="86">
        <v>1</v>
      </c>
      <c r="S21" s="86">
        <v>3</v>
      </c>
      <c r="T21" s="288">
        <v>1.08</v>
      </c>
      <c r="U21" s="5" t="s">
        <v>1306</v>
      </c>
      <c r="V21" s="9">
        <v>469.48339981666669</v>
      </c>
    </row>
    <row r="22" spans="1:22" s="4" customFormat="1" ht="14">
      <c r="A22" s="4" t="s">
        <v>58</v>
      </c>
      <c r="B22" s="5"/>
      <c r="C22" s="5">
        <v>2</v>
      </c>
      <c r="D22" s="9">
        <v>407.42080205000002</v>
      </c>
      <c r="E22" s="9">
        <v>449.99373915000001</v>
      </c>
      <c r="F22" s="9"/>
      <c r="G22" s="9">
        <v>90.538397685000007</v>
      </c>
      <c r="H22" s="9">
        <v>8.4645444555000005</v>
      </c>
      <c r="I22" s="9">
        <v>64.216547504999994</v>
      </c>
      <c r="J22" s="9">
        <v>25.651696534999999</v>
      </c>
      <c r="K22" s="9">
        <v>0.67015364499999996</v>
      </c>
      <c r="L22" s="9">
        <v>0.99705786200000002</v>
      </c>
      <c r="M22" s="10">
        <v>1.0873041299999999</v>
      </c>
      <c r="N22" s="11">
        <v>1</v>
      </c>
      <c r="O22" s="5">
        <v>0</v>
      </c>
      <c r="P22" s="5">
        <v>5</v>
      </c>
      <c r="Q22" s="5">
        <v>0</v>
      </c>
      <c r="R22" s="11">
        <v>1.3333333329999999</v>
      </c>
      <c r="S22" s="11">
        <v>2.5</v>
      </c>
      <c r="T22" s="288">
        <v>2.64</v>
      </c>
      <c r="U22" s="5" t="s">
        <v>1310</v>
      </c>
      <c r="V22" s="9">
        <v>416.64026734999999</v>
      </c>
    </row>
    <row r="23" spans="1:22" s="4" customFormat="1" ht="14">
      <c r="A23" s="387" t="s">
        <v>54</v>
      </c>
      <c r="B23" s="5" t="s">
        <v>30</v>
      </c>
      <c r="C23" s="5">
        <v>2</v>
      </c>
      <c r="D23" s="87">
        <v>406.97963170000003</v>
      </c>
      <c r="E23" s="87">
        <v>419.70004295000001</v>
      </c>
      <c r="F23" s="87"/>
      <c r="G23" s="87">
        <v>96.902630195</v>
      </c>
      <c r="H23" s="87">
        <v>3.0973698024999998</v>
      </c>
      <c r="I23" s="87">
        <v>42.419429655000002</v>
      </c>
      <c r="J23" s="87">
        <v>53.379553710000003</v>
      </c>
      <c r="K23" s="87">
        <v>1.103646833</v>
      </c>
      <c r="L23" s="87">
        <v>0</v>
      </c>
      <c r="M23" s="78">
        <v>1.0841783265</v>
      </c>
      <c r="N23" s="86">
        <v>1</v>
      </c>
      <c r="O23" s="87">
        <v>5</v>
      </c>
      <c r="P23" s="87">
        <v>0</v>
      </c>
      <c r="Q23" s="87">
        <v>0</v>
      </c>
      <c r="R23" s="86">
        <v>1.5</v>
      </c>
      <c r="S23" s="86">
        <v>3</v>
      </c>
      <c r="T23" s="288">
        <v>1.4</v>
      </c>
      <c r="U23" s="5" t="s">
        <v>1306</v>
      </c>
      <c r="V23" s="9">
        <v>443.82654389999999</v>
      </c>
    </row>
    <row r="24" spans="1:22" s="4" customFormat="1" ht="14">
      <c r="A24" s="4" t="s">
        <v>81</v>
      </c>
      <c r="B24" s="5" t="s">
        <v>30</v>
      </c>
      <c r="C24" s="5">
        <v>2</v>
      </c>
      <c r="D24" s="87">
        <v>395.36214625000002</v>
      </c>
      <c r="E24" s="87">
        <v>407.27374524999999</v>
      </c>
      <c r="F24" s="87"/>
      <c r="G24" s="87">
        <v>97.075846464999998</v>
      </c>
      <c r="H24" s="87">
        <v>2.924153531</v>
      </c>
      <c r="I24" s="87">
        <v>52.986858054999999</v>
      </c>
      <c r="J24" s="87">
        <v>44.088988409999999</v>
      </c>
      <c r="K24" s="87">
        <v>0</v>
      </c>
      <c r="L24" s="87">
        <v>0</v>
      </c>
      <c r="M24" s="78">
        <v>1.0766773325000001</v>
      </c>
      <c r="N24" s="86">
        <v>1</v>
      </c>
      <c r="O24" s="87">
        <v>0</v>
      </c>
      <c r="P24" s="87">
        <v>0</v>
      </c>
      <c r="Q24" s="87">
        <v>0</v>
      </c>
      <c r="R24" s="86">
        <v>1.5</v>
      </c>
      <c r="S24" s="86">
        <v>2</v>
      </c>
      <c r="T24" s="288">
        <v>0.8</v>
      </c>
      <c r="U24" s="341" t="s">
        <v>1306</v>
      </c>
      <c r="V24" s="9">
        <v>395.45404875000003</v>
      </c>
    </row>
    <row r="25" spans="1:22" s="4" customFormat="1" ht="14">
      <c r="A25" s="387" t="s">
        <v>95</v>
      </c>
      <c r="B25" s="5"/>
      <c r="C25" s="5">
        <v>2</v>
      </c>
      <c r="D25" s="87">
        <v>388.8916481</v>
      </c>
      <c r="E25" s="87">
        <v>438.37625374999999</v>
      </c>
      <c r="F25" s="87"/>
      <c r="G25" s="87">
        <v>88.601564839999995</v>
      </c>
      <c r="H25" s="87">
        <v>11.39843516</v>
      </c>
      <c r="I25" s="87">
        <v>73.166896734999995</v>
      </c>
      <c r="J25" s="87">
        <v>15.434668105</v>
      </c>
      <c r="K25" s="87">
        <v>0</v>
      </c>
      <c r="L25" s="87">
        <v>0</v>
      </c>
      <c r="M25" s="78">
        <v>1.092654303</v>
      </c>
      <c r="N25" s="86">
        <v>1</v>
      </c>
      <c r="O25" s="87">
        <v>0</v>
      </c>
      <c r="P25" s="87">
        <v>0</v>
      </c>
      <c r="Q25" s="87">
        <v>0</v>
      </c>
      <c r="R25" s="86">
        <v>1.6666666670000001</v>
      </c>
      <c r="S25" s="86">
        <v>2.5</v>
      </c>
      <c r="T25" s="288">
        <v>2.25</v>
      </c>
      <c r="U25" s="341" t="s">
        <v>1313</v>
      </c>
      <c r="V25" s="9">
        <v>375.63054936666668</v>
      </c>
    </row>
    <row r="26" spans="1:22" s="4" customFormat="1" ht="14">
      <c r="A26" s="387" t="s">
        <v>72</v>
      </c>
      <c r="B26" s="5" t="s">
        <v>30</v>
      </c>
      <c r="C26" s="5">
        <v>2</v>
      </c>
      <c r="D26" s="87">
        <v>379.99471304999997</v>
      </c>
      <c r="E26" s="87">
        <v>423.22940560000001</v>
      </c>
      <c r="F26" s="87"/>
      <c r="G26" s="87">
        <v>89.651291354999998</v>
      </c>
      <c r="H26" s="87">
        <v>10.348708646</v>
      </c>
      <c r="I26" s="87">
        <v>66.197374945000007</v>
      </c>
      <c r="J26" s="87">
        <v>23.453916410000001</v>
      </c>
      <c r="K26" s="87">
        <v>0</v>
      </c>
      <c r="L26" s="87">
        <v>0</v>
      </c>
      <c r="M26" s="78">
        <v>1.0995050639999999</v>
      </c>
      <c r="N26" s="86">
        <v>1</v>
      </c>
      <c r="O26" s="87">
        <v>0</v>
      </c>
      <c r="P26" s="87">
        <v>0</v>
      </c>
      <c r="Q26" s="87">
        <v>0</v>
      </c>
      <c r="R26" s="86">
        <v>1.3333333329999999</v>
      </c>
      <c r="S26" s="86">
        <v>3</v>
      </c>
      <c r="T26" s="288">
        <v>2.1111111111111112</v>
      </c>
      <c r="U26" s="5" t="s">
        <v>1306</v>
      </c>
      <c r="V26" s="9">
        <v>387.33157101666666</v>
      </c>
    </row>
    <row r="27" spans="1:22" s="4" customFormat="1" ht="14">
      <c r="A27" s="4" t="s">
        <v>77</v>
      </c>
      <c r="B27" s="5" t="s">
        <v>30</v>
      </c>
      <c r="C27" s="5">
        <v>2</v>
      </c>
      <c r="D27" s="9">
        <v>366.68607470000001</v>
      </c>
      <c r="E27" s="9">
        <v>391.39161330000002</v>
      </c>
      <c r="F27" s="9"/>
      <c r="G27" s="9">
        <v>93.68349139</v>
      </c>
      <c r="H27" s="9">
        <v>5.8360947144999997</v>
      </c>
      <c r="I27" s="9">
        <v>71.719372254999996</v>
      </c>
      <c r="J27" s="9">
        <v>21.964119135000001</v>
      </c>
      <c r="K27" s="9">
        <v>0</v>
      </c>
      <c r="L27" s="9">
        <v>0.48041389499999998</v>
      </c>
      <c r="M27" s="10">
        <v>1.082220977</v>
      </c>
      <c r="N27" s="11">
        <v>1</v>
      </c>
      <c r="O27" s="5">
        <v>0</v>
      </c>
      <c r="P27" s="5">
        <v>0</v>
      </c>
      <c r="Q27" s="5">
        <v>0</v>
      </c>
      <c r="R27" s="11">
        <v>1</v>
      </c>
      <c r="S27" s="11">
        <v>2</v>
      </c>
      <c r="T27" s="288">
        <v>1.5769230769230769</v>
      </c>
      <c r="U27" s="5" t="s">
        <v>1306</v>
      </c>
      <c r="V27" s="5" t="s">
        <v>87</v>
      </c>
    </row>
    <row r="28" spans="1:22" s="4" customFormat="1" ht="14">
      <c r="A28" s="4" t="s">
        <v>1311</v>
      </c>
      <c r="B28" s="5" t="s">
        <v>30</v>
      </c>
      <c r="C28" s="5">
        <v>2</v>
      </c>
      <c r="D28" s="87">
        <v>366.09784754999998</v>
      </c>
      <c r="E28" s="87">
        <v>387.05343835000002</v>
      </c>
      <c r="F28" s="87"/>
      <c r="G28" s="87">
        <v>94.377246194999998</v>
      </c>
      <c r="H28" s="87">
        <v>5.0024064074999997</v>
      </c>
      <c r="I28" s="87">
        <v>51.526528315</v>
      </c>
      <c r="J28" s="87">
        <v>42.850717879999998</v>
      </c>
      <c r="K28" s="87">
        <v>0</v>
      </c>
      <c r="L28" s="87">
        <v>0.62034739449999998</v>
      </c>
      <c r="M28" s="78">
        <v>1.083489615</v>
      </c>
      <c r="N28" s="86">
        <v>1</v>
      </c>
      <c r="O28" s="87">
        <v>0</v>
      </c>
      <c r="P28" s="87">
        <v>0</v>
      </c>
      <c r="Q28" s="87">
        <v>0</v>
      </c>
      <c r="R28" s="86">
        <v>1.1666666670000001</v>
      </c>
      <c r="S28" s="86">
        <v>2</v>
      </c>
      <c r="T28" s="288">
        <v>0.68</v>
      </c>
      <c r="U28" s="5" t="s">
        <v>1306</v>
      </c>
      <c r="V28" s="5" t="s">
        <v>31</v>
      </c>
    </row>
    <row r="29" spans="1:22" s="4" customFormat="1" ht="14">
      <c r="A29" s="4" t="s">
        <v>1312</v>
      </c>
      <c r="B29" s="5"/>
      <c r="C29" s="5">
        <v>2</v>
      </c>
      <c r="D29" s="9">
        <v>363.67141070000002</v>
      </c>
      <c r="E29" s="9">
        <v>412.12661895000002</v>
      </c>
      <c r="F29" s="9"/>
      <c r="G29" s="9">
        <v>88.249226879999995</v>
      </c>
      <c r="H29" s="9">
        <v>11.128661492999999</v>
      </c>
      <c r="I29" s="9">
        <v>72.374729689999995</v>
      </c>
      <c r="J29" s="9">
        <v>15.140256505</v>
      </c>
      <c r="K29" s="9">
        <v>0.73424068750000004</v>
      </c>
      <c r="L29" s="9">
        <v>0.62211162450000002</v>
      </c>
      <c r="M29" s="10">
        <v>1.0864692085000001</v>
      </c>
      <c r="N29" s="11">
        <v>1</v>
      </c>
      <c r="O29" s="5">
        <v>0</v>
      </c>
      <c r="P29" s="5">
        <v>0</v>
      </c>
      <c r="Q29" s="5">
        <v>0</v>
      </c>
      <c r="R29" s="11">
        <v>1.1666666670000001</v>
      </c>
      <c r="S29" s="11">
        <v>2</v>
      </c>
      <c r="T29" s="288">
        <v>1.04</v>
      </c>
      <c r="U29" s="341" t="s">
        <v>1313</v>
      </c>
      <c r="V29" s="9">
        <v>311.55713689999999</v>
      </c>
    </row>
    <row r="30" spans="1:22" s="4" customFormat="1" ht="14">
      <c r="A30" s="387" t="s">
        <v>73</v>
      </c>
      <c r="B30" s="5"/>
      <c r="C30" s="5">
        <v>2</v>
      </c>
      <c r="D30" s="9">
        <v>361.46555905000002</v>
      </c>
      <c r="E30" s="9">
        <v>394.92097595000001</v>
      </c>
      <c r="F30" s="9"/>
      <c r="G30" s="9">
        <v>91.486939939999999</v>
      </c>
      <c r="H30" s="9">
        <v>7.8692832370000003</v>
      </c>
      <c r="I30" s="9">
        <v>66.188550530000001</v>
      </c>
      <c r="J30" s="9">
        <v>24.753655174999999</v>
      </c>
      <c r="K30" s="9">
        <v>0.5447342355</v>
      </c>
      <c r="L30" s="9">
        <v>0.64377682400000003</v>
      </c>
      <c r="M30" s="10">
        <v>1.0879798140000001</v>
      </c>
      <c r="N30" s="11">
        <v>1</v>
      </c>
      <c r="O30" s="9">
        <v>0</v>
      </c>
      <c r="P30" s="9">
        <v>0</v>
      </c>
      <c r="Q30" s="9">
        <v>0</v>
      </c>
      <c r="R30" s="11">
        <v>1.5</v>
      </c>
      <c r="S30" s="11">
        <v>3</v>
      </c>
      <c r="T30" s="288">
        <v>2</v>
      </c>
      <c r="U30" s="341" t="s">
        <v>1310</v>
      </c>
      <c r="V30" s="9">
        <v>398.98851968333338</v>
      </c>
    </row>
    <row r="31" spans="1:22" s="4" customFormat="1" ht="14">
      <c r="A31" s="387" t="s">
        <v>48</v>
      </c>
      <c r="B31" s="5" t="s">
        <v>30</v>
      </c>
      <c r="C31" s="5">
        <v>2</v>
      </c>
      <c r="D31" s="87">
        <v>361.09791710000002</v>
      </c>
      <c r="E31" s="87">
        <v>395.65625985000003</v>
      </c>
      <c r="F31" s="87"/>
      <c r="G31" s="87">
        <v>91.114082034999996</v>
      </c>
      <c r="H31" s="87">
        <v>8.3141263525000006</v>
      </c>
      <c r="I31" s="87">
        <v>69.614282584999998</v>
      </c>
      <c r="J31" s="87">
        <v>20.716233160000002</v>
      </c>
      <c r="K31" s="87">
        <v>0.78356628549999996</v>
      </c>
      <c r="L31" s="87">
        <v>0.57179161349999996</v>
      </c>
      <c r="M31" s="78">
        <v>1.0817005845000001</v>
      </c>
      <c r="N31" s="86">
        <v>1</v>
      </c>
      <c r="O31" s="87">
        <v>0</v>
      </c>
      <c r="P31" s="87">
        <v>0</v>
      </c>
      <c r="Q31" s="87">
        <v>0</v>
      </c>
      <c r="R31" s="86">
        <v>1.5</v>
      </c>
      <c r="S31" s="86">
        <v>2.5</v>
      </c>
      <c r="T31" s="288">
        <v>2.75</v>
      </c>
      <c r="U31" s="341" t="s">
        <v>1307</v>
      </c>
      <c r="V31" s="5" t="s">
        <v>720</v>
      </c>
    </row>
    <row r="32" spans="1:22" s="4" customFormat="1" ht="14">
      <c r="A32" s="387" t="s">
        <v>84</v>
      </c>
      <c r="B32" s="5"/>
      <c r="C32" s="5">
        <v>2</v>
      </c>
      <c r="D32" s="9">
        <v>350.65688595</v>
      </c>
      <c r="E32" s="9">
        <v>426.6852399</v>
      </c>
      <c r="F32" s="9"/>
      <c r="G32" s="9">
        <v>81.803885984999994</v>
      </c>
      <c r="H32" s="9">
        <v>17.799738025</v>
      </c>
      <c r="I32" s="9">
        <v>68.710551804999994</v>
      </c>
      <c r="J32" s="9">
        <v>13.093334175000001</v>
      </c>
      <c r="K32" s="9">
        <v>0</v>
      </c>
      <c r="L32" s="9">
        <v>0.39637599099999998</v>
      </c>
      <c r="M32" s="10">
        <v>1.0795901345000001</v>
      </c>
      <c r="N32" s="11">
        <v>1</v>
      </c>
      <c r="O32" s="9">
        <v>0</v>
      </c>
      <c r="P32" s="9">
        <v>0</v>
      </c>
      <c r="Q32" s="9">
        <v>0</v>
      </c>
      <c r="R32" s="11">
        <v>2.3333333330000001</v>
      </c>
      <c r="S32" s="11">
        <v>2</v>
      </c>
      <c r="T32" s="288">
        <v>0.64</v>
      </c>
      <c r="U32" s="341" t="s">
        <v>1313</v>
      </c>
      <c r="V32" s="9" t="s">
        <v>1675</v>
      </c>
    </row>
    <row r="33" spans="1:22" s="4" customFormat="1" ht="14">
      <c r="A33" s="1" t="s">
        <v>106</v>
      </c>
      <c r="B33" s="331"/>
      <c r="C33" s="331">
        <v>2</v>
      </c>
      <c r="D33" s="84">
        <v>324.186666</v>
      </c>
      <c r="E33" s="84">
        <v>365.06845014999999</v>
      </c>
      <c r="F33" s="84"/>
      <c r="G33" s="84">
        <v>88.507814569999994</v>
      </c>
      <c r="H33" s="84">
        <v>7.5754573624999999</v>
      </c>
      <c r="I33" s="84">
        <v>62.495560179999998</v>
      </c>
      <c r="J33" s="84">
        <v>26.012254389999999</v>
      </c>
      <c r="K33" s="84">
        <v>0</v>
      </c>
      <c r="L33" s="84">
        <v>3.9167280655000001</v>
      </c>
      <c r="M33" s="79">
        <v>1.0850303615000001</v>
      </c>
      <c r="N33" s="85">
        <v>1</v>
      </c>
      <c r="O33" s="84">
        <v>5</v>
      </c>
      <c r="P33" s="84">
        <v>0</v>
      </c>
      <c r="Q33" s="84">
        <v>0</v>
      </c>
      <c r="R33" s="85">
        <v>2.9285714289999998</v>
      </c>
      <c r="S33" s="85">
        <v>1.5</v>
      </c>
      <c r="T33" s="370">
        <v>1.5</v>
      </c>
      <c r="U33" s="331" t="s">
        <v>1313</v>
      </c>
      <c r="V33" s="7">
        <v>272.72888866666671</v>
      </c>
    </row>
    <row r="34" spans="1:22" s="4" customFormat="1" ht="14">
      <c r="A34" s="4" t="s">
        <v>60</v>
      </c>
      <c r="B34" s="5"/>
      <c r="C34" s="5">
        <v>2</v>
      </c>
      <c r="D34" s="87">
        <v>319.70143424999998</v>
      </c>
      <c r="E34" s="87">
        <v>380.43588334999998</v>
      </c>
      <c r="F34" s="87"/>
      <c r="G34" s="87">
        <v>83.862845725</v>
      </c>
      <c r="H34" s="87">
        <v>16.137154275</v>
      </c>
      <c r="I34" s="87">
        <v>68.002176184999996</v>
      </c>
      <c r="J34" s="87">
        <v>15.860669535</v>
      </c>
      <c r="K34" s="87">
        <v>0</v>
      </c>
      <c r="L34" s="87">
        <v>0</v>
      </c>
      <c r="M34" s="78">
        <v>1.0844393674999999</v>
      </c>
      <c r="N34" s="86">
        <v>1</v>
      </c>
      <c r="O34" s="87">
        <v>0</v>
      </c>
      <c r="P34" s="87">
        <v>0</v>
      </c>
      <c r="Q34" s="87">
        <v>0</v>
      </c>
      <c r="R34" s="86">
        <v>2.3333333330000001</v>
      </c>
      <c r="S34" s="86">
        <v>2</v>
      </c>
      <c r="T34" s="288">
        <v>2.84</v>
      </c>
      <c r="U34" s="5" t="s">
        <v>1306</v>
      </c>
      <c r="V34" s="5" t="s">
        <v>1263</v>
      </c>
    </row>
    <row r="35" spans="1:22" s="4" customFormat="1" ht="14">
      <c r="A35" s="1" t="s">
        <v>105</v>
      </c>
      <c r="B35" s="331"/>
      <c r="C35" s="331">
        <v>2</v>
      </c>
      <c r="D35" s="84">
        <v>313.7456348</v>
      </c>
      <c r="E35" s="84">
        <v>414.70011249999999</v>
      </c>
      <c r="F35" s="84"/>
      <c r="G35" s="84">
        <v>74.642433159999996</v>
      </c>
      <c r="H35" s="84">
        <v>25.35756684</v>
      </c>
      <c r="I35" s="84">
        <v>72.372038265</v>
      </c>
      <c r="J35" s="84">
        <v>2.2703948980000002</v>
      </c>
      <c r="K35" s="84">
        <v>0</v>
      </c>
      <c r="L35" s="84">
        <v>0</v>
      </c>
      <c r="M35" s="79">
        <v>1.0815871539999999</v>
      </c>
      <c r="N35" s="85">
        <v>1</v>
      </c>
      <c r="O35" s="84">
        <v>0</v>
      </c>
      <c r="P35" s="84">
        <v>10</v>
      </c>
      <c r="Q35" s="84">
        <v>0</v>
      </c>
      <c r="R35" s="85">
        <v>3.1666666669999999</v>
      </c>
      <c r="S35" s="85">
        <v>2</v>
      </c>
      <c r="T35" s="370">
        <v>1.88</v>
      </c>
      <c r="U35" s="7" t="s">
        <v>1310</v>
      </c>
      <c r="V35" s="7">
        <v>282.58187826666671</v>
      </c>
    </row>
    <row r="36" spans="1:22" s="4" customFormat="1" ht="14">
      <c r="A36" s="387" t="s">
        <v>80</v>
      </c>
      <c r="B36" s="5" t="s">
        <v>30</v>
      </c>
      <c r="C36" s="5">
        <v>2</v>
      </c>
      <c r="D36" s="87">
        <v>311.83389670000003</v>
      </c>
      <c r="E36" s="87">
        <v>358.67148029999998</v>
      </c>
      <c r="F36" s="87"/>
      <c r="G36" s="87">
        <v>86.944262515000005</v>
      </c>
      <c r="H36" s="87">
        <v>12.64690674</v>
      </c>
      <c r="I36" s="87">
        <v>73.852197599999997</v>
      </c>
      <c r="J36" s="87">
        <v>13.092064918</v>
      </c>
      <c r="K36" s="87">
        <v>0</v>
      </c>
      <c r="L36" s="87">
        <v>0.40883074400000002</v>
      </c>
      <c r="M36" s="78">
        <v>1.0936650864999999</v>
      </c>
      <c r="N36" s="86">
        <v>1</v>
      </c>
      <c r="O36" s="87">
        <v>5</v>
      </c>
      <c r="P36" s="87">
        <v>0</v>
      </c>
      <c r="Q36" s="87">
        <v>5</v>
      </c>
      <c r="R36" s="86">
        <v>0.83333333300000001</v>
      </c>
      <c r="S36" s="86">
        <v>2</v>
      </c>
      <c r="T36" s="288">
        <v>1.48</v>
      </c>
      <c r="U36" s="5" t="s">
        <v>1307</v>
      </c>
      <c r="V36" s="9">
        <v>336.44463223333332</v>
      </c>
    </row>
    <row r="37" spans="1:22" s="4" customFormat="1" ht="14">
      <c r="A37" s="4" t="s">
        <v>94</v>
      </c>
      <c r="B37" s="5" t="s">
        <v>30</v>
      </c>
      <c r="C37" s="5">
        <v>2</v>
      </c>
      <c r="D37" s="9">
        <v>307.56925015000002</v>
      </c>
      <c r="E37" s="9">
        <v>319.11320719999998</v>
      </c>
      <c r="F37" s="9"/>
      <c r="G37" s="9">
        <v>96.151522639999996</v>
      </c>
      <c r="H37" s="9">
        <v>3.8484773594999999</v>
      </c>
      <c r="I37" s="9">
        <v>61.085310434999997</v>
      </c>
      <c r="J37" s="9">
        <v>35.066212210000003</v>
      </c>
      <c r="K37" s="9">
        <v>0</v>
      </c>
      <c r="L37" s="9">
        <v>0</v>
      </c>
      <c r="M37" s="10">
        <v>1.0815128199999999</v>
      </c>
      <c r="N37" s="11">
        <v>1</v>
      </c>
      <c r="O37" s="9">
        <v>0</v>
      </c>
      <c r="P37" s="9">
        <v>0</v>
      </c>
      <c r="Q37" s="9">
        <v>0</v>
      </c>
      <c r="R37" s="11">
        <v>0.66666666699999999</v>
      </c>
      <c r="S37" s="11">
        <v>2.5</v>
      </c>
      <c r="T37" s="288">
        <v>2.4</v>
      </c>
      <c r="U37" s="5" t="s">
        <v>1307</v>
      </c>
      <c r="V37" s="9">
        <v>368.52308338333336</v>
      </c>
    </row>
    <row r="38" spans="1:22" s="4" customFormat="1" ht="14">
      <c r="A38" s="4" t="s">
        <v>198</v>
      </c>
      <c r="B38" s="5"/>
      <c r="C38" s="5">
        <v>2</v>
      </c>
      <c r="D38" s="9">
        <v>305.1428133</v>
      </c>
      <c r="E38" s="9">
        <v>336.53943529999998</v>
      </c>
      <c r="F38" s="9"/>
      <c r="G38" s="9">
        <v>90.272599339999999</v>
      </c>
      <c r="H38" s="9">
        <v>5.5448993059999996</v>
      </c>
      <c r="I38" s="9">
        <v>57.731399539999998</v>
      </c>
      <c r="J38" s="9">
        <v>32.541199804999998</v>
      </c>
      <c r="K38" s="9">
        <v>0</v>
      </c>
      <c r="L38" s="9">
        <v>4.1825013540000002</v>
      </c>
      <c r="M38" s="10">
        <v>1.0740558535</v>
      </c>
      <c r="N38" s="11" t="s">
        <v>31</v>
      </c>
      <c r="O38" s="5">
        <v>0</v>
      </c>
      <c r="P38" s="5">
        <v>0</v>
      </c>
      <c r="Q38" s="5">
        <v>0</v>
      </c>
      <c r="R38" s="11">
        <v>2</v>
      </c>
      <c r="S38" s="11">
        <v>1.5</v>
      </c>
      <c r="T38" s="288" t="s">
        <v>31</v>
      </c>
      <c r="U38" s="5" t="s">
        <v>1306</v>
      </c>
      <c r="V38" s="5" t="s">
        <v>31</v>
      </c>
    </row>
    <row r="39" spans="1:22" s="4" customFormat="1" ht="14">
      <c r="A39" s="1" t="s">
        <v>75</v>
      </c>
      <c r="B39" s="331"/>
      <c r="C39" s="331">
        <v>2</v>
      </c>
      <c r="D39" s="84">
        <v>304.48105779999997</v>
      </c>
      <c r="E39" s="84">
        <v>347.49516519999997</v>
      </c>
      <c r="F39" s="84"/>
      <c r="G39" s="84">
        <v>87.403762709999995</v>
      </c>
      <c r="H39" s="84">
        <v>10.911704366</v>
      </c>
      <c r="I39" s="84">
        <v>82.408062060000006</v>
      </c>
      <c r="J39" s="84">
        <v>4.9957006525000001</v>
      </c>
      <c r="K39" s="84">
        <v>0</v>
      </c>
      <c r="L39" s="84">
        <v>1.6845329250000001</v>
      </c>
      <c r="M39" s="79">
        <v>1.0838270679999999</v>
      </c>
      <c r="N39" s="85">
        <v>1</v>
      </c>
      <c r="O39" s="84">
        <v>0</v>
      </c>
      <c r="P39" s="84">
        <v>0</v>
      </c>
      <c r="Q39" s="84">
        <v>0</v>
      </c>
      <c r="R39" s="85">
        <v>1.8333333329999999</v>
      </c>
      <c r="S39" s="85">
        <v>2</v>
      </c>
      <c r="T39" s="370">
        <v>1.24</v>
      </c>
      <c r="U39" s="331" t="s">
        <v>1310</v>
      </c>
      <c r="V39" s="7">
        <v>326.49368593333332</v>
      </c>
    </row>
    <row r="40" spans="1:22" s="4" customFormat="1" ht="14">
      <c r="A40" s="4" t="s">
        <v>196</v>
      </c>
      <c r="B40" s="5" t="s">
        <v>30</v>
      </c>
      <c r="C40" s="5">
        <v>2</v>
      </c>
      <c r="D40" s="9">
        <v>302.20167774999999</v>
      </c>
      <c r="E40" s="9">
        <v>370.65660765000001</v>
      </c>
      <c r="F40" s="9"/>
      <c r="G40" s="9">
        <v>81.379067384999999</v>
      </c>
      <c r="H40" s="9">
        <v>17.403487179999999</v>
      </c>
      <c r="I40" s="9">
        <v>78.603443670000004</v>
      </c>
      <c r="J40" s="9">
        <v>2.7756237165000002</v>
      </c>
      <c r="K40" s="9">
        <v>0</v>
      </c>
      <c r="L40" s="9">
        <v>1.2174454335</v>
      </c>
      <c r="M40" s="10">
        <v>1.0782327414999999</v>
      </c>
      <c r="N40" s="11">
        <v>1</v>
      </c>
      <c r="O40" s="5">
        <v>0</v>
      </c>
      <c r="P40" s="5">
        <v>0</v>
      </c>
      <c r="Q40" s="5">
        <v>0</v>
      </c>
      <c r="R40" s="11">
        <v>1.1666666670000001</v>
      </c>
      <c r="S40" s="11">
        <v>2</v>
      </c>
      <c r="T40" s="288">
        <v>0.88</v>
      </c>
      <c r="U40" s="5" t="s">
        <v>1306</v>
      </c>
      <c r="V40" s="5" t="s">
        <v>31</v>
      </c>
    </row>
    <row r="41" spans="1:22" s="4" customFormat="1" ht="14">
      <c r="A41" s="4" t="s">
        <v>59</v>
      </c>
      <c r="B41" s="5"/>
      <c r="C41" s="5">
        <v>2</v>
      </c>
      <c r="D41" s="87">
        <v>289.11362455</v>
      </c>
      <c r="E41" s="87">
        <v>309.92215859999999</v>
      </c>
      <c r="F41" s="87"/>
      <c r="G41" s="87">
        <v>93.365331800000007</v>
      </c>
      <c r="H41" s="87">
        <v>6.6346682000000001</v>
      </c>
      <c r="I41" s="87">
        <v>55.066658330000003</v>
      </c>
      <c r="J41" s="87">
        <v>38.298673465</v>
      </c>
      <c r="K41" s="87">
        <v>0</v>
      </c>
      <c r="L41" s="87">
        <v>0</v>
      </c>
      <c r="M41" s="78">
        <v>1.087613293</v>
      </c>
      <c r="N41" s="86" t="s">
        <v>31</v>
      </c>
      <c r="O41" s="87">
        <v>0</v>
      </c>
      <c r="P41" s="87">
        <v>0</v>
      </c>
      <c r="Q41" s="87">
        <v>0</v>
      </c>
      <c r="R41" s="86">
        <v>1.5</v>
      </c>
      <c r="S41" s="86">
        <v>3</v>
      </c>
      <c r="T41" s="288" t="s">
        <v>31</v>
      </c>
      <c r="U41" s="5" t="s">
        <v>1307</v>
      </c>
      <c r="V41" s="5" t="s">
        <v>633</v>
      </c>
    </row>
    <row r="42" spans="1:22" s="4" customFormat="1" ht="14">
      <c r="A42" s="4" t="s">
        <v>197</v>
      </c>
      <c r="B42" s="5" t="s">
        <v>30</v>
      </c>
      <c r="C42" s="5">
        <v>2</v>
      </c>
      <c r="D42" s="9">
        <v>286.98130125</v>
      </c>
      <c r="E42" s="9">
        <v>371.61247674999998</v>
      </c>
      <c r="F42" s="9"/>
      <c r="G42" s="9">
        <v>77.097147195000005</v>
      </c>
      <c r="H42" s="9">
        <v>22.902852804999998</v>
      </c>
      <c r="I42" s="9">
        <v>74.842943880000007</v>
      </c>
      <c r="J42" s="9">
        <v>2.2542033130000001</v>
      </c>
      <c r="K42" s="9">
        <v>0</v>
      </c>
      <c r="L42" s="9">
        <v>0</v>
      </c>
      <c r="M42" s="10">
        <v>1.084284324</v>
      </c>
      <c r="N42" s="11">
        <v>1</v>
      </c>
      <c r="O42" s="5">
        <v>0</v>
      </c>
      <c r="P42" s="5">
        <v>0</v>
      </c>
      <c r="Q42" s="5">
        <v>0</v>
      </c>
      <c r="R42" s="11">
        <v>2.1666666669999999</v>
      </c>
      <c r="S42" s="11">
        <v>2.5</v>
      </c>
      <c r="T42" s="288">
        <v>0.72</v>
      </c>
      <c r="U42" s="341" t="s">
        <v>1306</v>
      </c>
      <c r="V42" s="5" t="s">
        <v>31</v>
      </c>
    </row>
    <row r="43" spans="1:22" s="4" customFormat="1" ht="14">
      <c r="A43" s="4" t="s">
        <v>78</v>
      </c>
      <c r="B43" s="5" t="s">
        <v>30</v>
      </c>
      <c r="C43" s="5">
        <v>2</v>
      </c>
      <c r="D43" s="87">
        <v>249.99652175</v>
      </c>
      <c r="E43" s="87">
        <v>308.30453399999999</v>
      </c>
      <c r="F43" s="87"/>
      <c r="G43" s="87">
        <v>80.815086554999993</v>
      </c>
      <c r="H43" s="87">
        <v>19.184913444999999</v>
      </c>
      <c r="I43" s="87">
        <v>76.871941204999999</v>
      </c>
      <c r="J43" s="87">
        <v>3.9431453460000001</v>
      </c>
      <c r="K43" s="87">
        <v>0</v>
      </c>
      <c r="L43" s="87">
        <v>0</v>
      </c>
      <c r="M43" s="78">
        <v>1.077839628</v>
      </c>
      <c r="N43" s="86">
        <v>1.5</v>
      </c>
      <c r="O43" s="87">
        <v>0</v>
      </c>
      <c r="P43" s="87">
        <v>0</v>
      </c>
      <c r="Q43" s="87">
        <v>0</v>
      </c>
      <c r="R43" s="86">
        <v>0.66666666699999999</v>
      </c>
      <c r="S43" s="86">
        <v>2</v>
      </c>
      <c r="T43" s="288">
        <v>0.65384615384615385</v>
      </c>
      <c r="U43" s="341" t="s">
        <v>1306</v>
      </c>
      <c r="V43" s="5" t="s">
        <v>1676</v>
      </c>
    </row>
    <row r="44" spans="1:22" s="4" customFormat="1" ht="14">
      <c r="A44" s="4" t="s">
        <v>56</v>
      </c>
      <c r="B44" s="5"/>
      <c r="C44" s="5">
        <v>2</v>
      </c>
      <c r="D44" s="9">
        <v>243.45249515</v>
      </c>
      <c r="E44" s="9">
        <v>290.73124910000001</v>
      </c>
      <c r="F44" s="9"/>
      <c r="G44" s="9">
        <v>82.334026504999997</v>
      </c>
      <c r="H44" s="9">
        <v>14.12099564</v>
      </c>
      <c r="I44" s="9">
        <v>50.092711139999999</v>
      </c>
      <c r="J44" s="9">
        <v>32.241315370000002</v>
      </c>
      <c r="K44" s="9">
        <v>0</v>
      </c>
      <c r="L44" s="9">
        <v>3.5449778520000002</v>
      </c>
      <c r="M44" s="10">
        <v>1.077587055</v>
      </c>
      <c r="N44" s="11">
        <v>1</v>
      </c>
      <c r="O44" s="9">
        <v>0</v>
      </c>
      <c r="P44" s="9">
        <v>0</v>
      </c>
      <c r="Q44" s="9">
        <v>0</v>
      </c>
      <c r="R44" s="11">
        <v>1.6666666670000001</v>
      </c>
      <c r="S44" s="11">
        <v>2.5</v>
      </c>
      <c r="T44" s="288">
        <v>2.6153846153846154</v>
      </c>
      <c r="U44" s="5" t="s">
        <v>1310</v>
      </c>
      <c r="V44" s="9">
        <v>425.31749838333332</v>
      </c>
    </row>
    <row r="45" spans="1:22" s="4" customFormat="1" ht="14">
      <c r="A45" s="4" t="s">
        <v>1314</v>
      </c>
      <c r="B45" s="5"/>
      <c r="C45" s="5">
        <v>2</v>
      </c>
      <c r="D45" s="9">
        <v>195.65904244999999</v>
      </c>
      <c r="E45" s="9">
        <v>302.20167774999999</v>
      </c>
      <c r="F45" s="9"/>
      <c r="G45" s="9">
        <v>64.567680409999994</v>
      </c>
      <c r="H45" s="9">
        <v>34.875075414999998</v>
      </c>
      <c r="I45" s="9">
        <v>63.116369544999998</v>
      </c>
      <c r="J45" s="9">
        <v>1.4513108615000001</v>
      </c>
      <c r="K45" s="9">
        <v>0</v>
      </c>
      <c r="L45" s="9">
        <v>0.55724417449999997</v>
      </c>
      <c r="M45" s="10">
        <v>1.090660814</v>
      </c>
      <c r="N45" s="11">
        <v>1</v>
      </c>
      <c r="O45" s="9">
        <v>0</v>
      </c>
      <c r="P45" s="9">
        <v>0</v>
      </c>
      <c r="Q45" s="9">
        <v>0</v>
      </c>
      <c r="R45" s="11">
        <v>1.3333333329999999</v>
      </c>
      <c r="S45" s="11">
        <v>2</v>
      </c>
      <c r="T45" s="288">
        <v>1.08</v>
      </c>
      <c r="U45" s="5" t="s">
        <v>1310</v>
      </c>
      <c r="V45" s="5" t="s">
        <v>31</v>
      </c>
    </row>
    <row r="46" spans="1:22" ht="4.25" customHeight="1">
      <c r="A46" s="3"/>
      <c r="B46" s="330"/>
      <c r="C46" s="3"/>
      <c r="D46" s="330"/>
      <c r="E46" s="330"/>
      <c r="F46" s="330"/>
      <c r="G46" s="3"/>
      <c r="H46" s="330"/>
      <c r="I46" s="3"/>
      <c r="J46" s="3"/>
      <c r="K46" s="3"/>
      <c r="L46" s="21"/>
      <c r="M46" s="3"/>
      <c r="N46" s="289"/>
      <c r="O46" s="3"/>
      <c r="P46" s="3"/>
      <c r="Q46" s="330"/>
      <c r="R46" s="330"/>
      <c r="S46" s="330"/>
      <c r="T46" s="330"/>
      <c r="U46" s="52"/>
      <c r="V46" s="329"/>
    </row>
    <row r="47" spans="1:22" ht="14">
      <c r="A47" s="4" t="s">
        <v>107</v>
      </c>
      <c r="B47" s="5"/>
      <c r="C47" s="4"/>
      <c r="D47" s="9">
        <f>AVERAGE(D12:D45)</f>
        <v>367.83441510294114</v>
      </c>
      <c r="E47" s="9">
        <f>AVERAGE(E12:E45)</f>
        <v>414.54224275735294</v>
      </c>
      <c r="F47" s="9"/>
      <c r="G47" s="5"/>
      <c r="H47" s="4"/>
      <c r="I47" s="5"/>
      <c r="J47" s="5"/>
      <c r="K47" s="4"/>
      <c r="L47" s="4"/>
      <c r="M47" s="10">
        <f>AVERAGE(M12:M45)</f>
        <v>1.0850592251029412</v>
      </c>
      <c r="N47" s="11"/>
      <c r="O47" s="4"/>
      <c r="P47" s="4"/>
      <c r="Q47" s="4"/>
      <c r="R47" s="11">
        <f>AVERAGE(R12:R45)</f>
        <v>1.5150560225</v>
      </c>
      <c r="S47" s="11">
        <f>AVERAGE(S12:S45)</f>
        <v>2.3676470588235294</v>
      </c>
      <c r="T47" s="11">
        <f>AVERAGE(T12:T45)</f>
        <v>1.6812686965811965</v>
      </c>
      <c r="U47" s="11"/>
      <c r="V47" s="9">
        <f>AVERAGE(V11:V46)</f>
        <v>391.41258990438592</v>
      </c>
    </row>
    <row r="48" spans="1:22" s="403" customFormat="1" ht="14" customHeight="1">
      <c r="A48" s="142" t="s">
        <v>1680</v>
      </c>
      <c r="B48" s="362"/>
      <c r="C48" s="142"/>
      <c r="D48" s="401">
        <v>247</v>
      </c>
      <c r="E48" s="401">
        <v>247</v>
      </c>
      <c r="F48" s="401"/>
      <c r="G48" s="362"/>
      <c r="H48" s="142"/>
      <c r="I48" s="362"/>
      <c r="J48" s="362"/>
      <c r="K48" s="142"/>
      <c r="L48" s="142"/>
      <c r="M48" s="402">
        <v>8.0000000000000002E-3</v>
      </c>
      <c r="N48" s="359"/>
      <c r="O48" s="142"/>
      <c r="P48" s="142"/>
      <c r="Q48" s="142"/>
      <c r="R48" s="359"/>
      <c r="S48" s="359">
        <v>2.1</v>
      </c>
      <c r="T48" s="359"/>
      <c r="U48" s="359"/>
      <c r="V48" s="401"/>
    </row>
    <row r="49" spans="1:22" ht="7.5" customHeight="1">
      <c r="A49" s="4"/>
      <c r="B49" s="5"/>
      <c r="C49" s="4"/>
      <c r="D49" s="9"/>
      <c r="E49" s="9"/>
      <c r="F49" s="5"/>
      <c r="G49" s="5"/>
      <c r="H49" s="4"/>
      <c r="I49" s="5"/>
      <c r="J49" s="5"/>
      <c r="K49" s="4"/>
      <c r="L49" s="4"/>
      <c r="M49" s="10"/>
      <c r="N49" s="58"/>
      <c r="O49" s="4"/>
      <c r="P49" s="4"/>
      <c r="Q49" s="4"/>
      <c r="R49" s="11"/>
      <c r="S49" s="11"/>
      <c r="T49" s="11"/>
    </row>
    <row r="50" spans="1:22">
      <c r="A50" s="39" t="s">
        <v>1315</v>
      </c>
      <c r="B50" s="99"/>
      <c r="C50" s="39"/>
      <c r="D50" s="41"/>
      <c r="E50" s="40"/>
      <c r="F50" s="42"/>
      <c r="G50" s="42"/>
      <c r="H50" s="42"/>
      <c r="I50" s="41"/>
      <c r="J50" s="41"/>
      <c r="K50" s="42"/>
      <c r="L50" s="42"/>
      <c r="M50" s="44"/>
      <c r="N50" s="290"/>
      <c r="O50" s="41"/>
      <c r="P50" s="42"/>
      <c r="Q50" s="42"/>
      <c r="R50" s="40"/>
      <c r="S50" s="40"/>
      <c r="T50" s="40"/>
      <c r="U50" s="97" t="s">
        <v>108</v>
      </c>
      <c r="V50" s="202">
        <v>45418</v>
      </c>
    </row>
    <row r="51" spans="1:22">
      <c r="A51" s="39" t="s">
        <v>109</v>
      </c>
      <c r="B51" s="99"/>
      <c r="C51" s="39"/>
      <c r="D51" s="42"/>
      <c r="E51" s="40"/>
      <c r="F51" s="42"/>
      <c r="G51" s="42"/>
      <c r="H51" s="42"/>
      <c r="I51" s="45"/>
      <c r="J51" s="45"/>
      <c r="K51" s="42"/>
      <c r="L51" s="42"/>
      <c r="M51" s="46"/>
      <c r="N51" s="290"/>
      <c r="O51" s="42"/>
      <c r="P51" s="42"/>
      <c r="Q51" s="42"/>
      <c r="R51" s="40"/>
      <c r="S51" s="40"/>
      <c r="T51" s="38"/>
      <c r="U51" s="97" t="s">
        <v>110</v>
      </c>
      <c r="V51" s="202">
        <v>45533</v>
      </c>
    </row>
    <row r="52" spans="1:22">
      <c r="A52" s="39" t="s">
        <v>1679</v>
      </c>
      <c r="B52" s="99"/>
      <c r="C52" s="39"/>
      <c r="D52" s="42"/>
      <c r="E52" s="40"/>
      <c r="F52" s="42"/>
      <c r="G52" s="42"/>
      <c r="H52" s="42"/>
      <c r="I52" s="45"/>
      <c r="J52" s="45"/>
      <c r="K52" s="42"/>
      <c r="L52" s="42"/>
      <c r="M52" s="46"/>
      <c r="N52" s="290"/>
      <c r="O52" s="42"/>
      <c r="P52" s="42"/>
      <c r="Q52" s="42"/>
      <c r="R52" s="40"/>
      <c r="S52" s="40"/>
      <c r="U52" s="97" t="s">
        <v>111</v>
      </c>
      <c r="V52" s="274">
        <f>_xlfn.DAYS(V51,V50)</f>
        <v>115</v>
      </c>
    </row>
    <row r="53" spans="1:22">
      <c r="A53" s="39" t="s">
        <v>112</v>
      </c>
      <c r="B53" s="99"/>
      <c r="C53" s="39"/>
      <c r="D53" s="42"/>
      <c r="E53" s="40"/>
      <c r="F53" s="42"/>
      <c r="G53" s="42"/>
      <c r="H53" s="42"/>
      <c r="I53" s="43"/>
      <c r="J53" s="43"/>
      <c r="K53" s="42"/>
      <c r="L53" s="42"/>
      <c r="M53" s="47"/>
      <c r="N53" s="290"/>
      <c r="O53" s="42"/>
      <c r="P53" s="42"/>
      <c r="Q53" s="42"/>
      <c r="R53" s="40"/>
      <c r="S53" s="40"/>
    </row>
    <row r="54" spans="1:22">
      <c r="A54" s="39" t="s">
        <v>1316</v>
      </c>
      <c r="B54" s="99"/>
      <c r="C54" s="39"/>
      <c r="D54" s="42"/>
      <c r="E54" s="40"/>
      <c r="F54" s="42"/>
      <c r="G54" s="42"/>
      <c r="H54" s="42"/>
      <c r="I54" s="42"/>
      <c r="J54" s="42"/>
      <c r="K54" s="42"/>
      <c r="L54" s="42"/>
      <c r="M54" s="46"/>
      <c r="N54" s="290"/>
      <c r="O54" s="42"/>
      <c r="P54" s="42"/>
      <c r="Q54" s="42"/>
      <c r="R54" s="40"/>
      <c r="S54" s="40"/>
    </row>
    <row r="55" spans="1:22">
      <c r="A55" s="39" t="s">
        <v>113</v>
      </c>
      <c r="B55" s="99"/>
      <c r="C55" s="39"/>
    </row>
    <row r="56" spans="1:22">
      <c r="A56" s="39" t="s">
        <v>114</v>
      </c>
      <c r="B56" s="99"/>
      <c r="C56" s="39"/>
      <c r="D56" s="42"/>
      <c r="E56" s="40"/>
      <c r="F56" s="42"/>
      <c r="G56" s="42"/>
      <c r="H56" s="42"/>
      <c r="I56" s="42"/>
      <c r="J56" s="42"/>
      <c r="K56" s="42"/>
      <c r="L56" s="42"/>
      <c r="M56" s="46"/>
      <c r="N56" s="290"/>
      <c r="O56" s="42"/>
      <c r="P56" s="42"/>
      <c r="Q56" s="42"/>
      <c r="R56" s="40"/>
      <c r="S56" s="40"/>
      <c r="T56" s="40"/>
      <c r="V56" s="97" t="s">
        <v>115</v>
      </c>
    </row>
    <row r="57" spans="1:22">
      <c r="B57" s="99"/>
    </row>
  </sheetData>
  <sortState xmlns:xlrd2="http://schemas.microsoft.com/office/spreadsheetml/2017/richdata2" ref="A12:V45">
    <sortCondition descending="1" ref="D12:D45"/>
    <sortCondition ref="A12:A45"/>
  </sortState>
  <mergeCells count="6">
    <mergeCell ref="O9:Q9"/>
    <mergeCell ref="A3:V3"/>
    <mergeCell ref="A4:V4"/>
    <mergeCell ref="A5:V5"/>
    <mergeCell ref="A6:V6"/>
    <mergeCell ref="O8:Q8"/>
  </mergeCells>
  <phoneticPr fontId="27" type="noConversion"/>
  <printOptions horizontalCentered="1"/>
  <pageMargins left="0.25" right="0.25" top="0.75" bottom="0.75" header="0.3" footer="0.3"/>
  <pageSetup scale="63" fitToHeight="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261"/>
  <sheetViews>
    <sheetView zoomScaleNormal="100" zoomScaleSheetLayoutView="100" workbookViewId="0">
      <selection activeCell="A92" sqref="A92:C118"/>
    </sheetView>
  </sheetViews>
  <sheetFormatPr baseColWidth="10" defaultColWidth="9.1640625" defaultRowHeight="14"/>
  <cols>
    <col min="1" max="1" width="16.83203125" style="147" customWidth="1"/>
    <col min="2" max="2" width="9" style="275" customWidth="1"/>
    <col min="3" max="3" width="6.33203125" style="150" customWidth="1"/>
    <col min="4" max="4" width="3.1640625" style="145" customWidth="1"/>
    <col min="5" max="5" width="21.6640625" style="147" customWidth="1"/>
    <col min="6" max="6" width="9" style="145" customWidth="1"/>
    <col min="7" max="7" width="6.33203125" style="145" customWidth="1"/>
    <col min="8" max="10" width="9.1640625" style="145"/>
    <col min="11" max="16384" width="9.1640625" style="147"/>
  </cols>
  <sheetData>
    <row r="1" spans="1:14">
      <c r="A1" s="143" t="s">
        <v>241</v>
      </c>
      <c r="B1" s="140"/>
      <c r="C1" s="337"/>
      <c r="D1" s="337"/>
      <c r="E1" s="143"/>
      <c r="G1" s="146" t="s">
        <v>1</v>
      </c>
    </row>
    <row r="2" spans="1:14">
      <c r="A2" s="143"/>
      <c r="B2" s="140"/>
      <c r="C2" s="337"/>
      <c r="D2" s="337"/>
      <c r="E2" s="143"/>
      <c r="G2" s="146" t="s">
        <v>2</v>
      </c>
    </row>
    <row r="3" spans="1:14">
      <c r="A3" s="396" t="s">
        <v>1476</v>
      </c>
      <c r="B3" s="396"/>
      <c r="C3" s="396"/>
      <c r="D3" s="396"/>
      <c r="E3" s="396"/>
      <c r="F3" s="396"/>
      <c r="G3" s="396"/>
      <c r="H3" s="396"/>
    </row>
    <row r="4" spans="1:14">
      <c r="A4" s="396" t="s">
        <v>242</v>
      </c>
      <c r="B4" s="396"/>
      <c r="C4" s="396"/>
      <c r="D4" s="396"/>
      <c r="E4" s="396"/>
      <c r="F4" s="396"/>
      <c r="G4" s="396"/>
      <c r="H4" s="396"/>
    </row>
    <row r="5" spans="1:14" ht="6.75" customHeight="1">
      <c r="A5" s="148"/>
      <c r="B5" s="136"/>
      <c r="D5" s="149"/>
      <c r="E5" s="148"/>
      <c r="F5" s="149"/>
      <c r="G5" s="152"/>
    </row>
    <row r="6" spans="1:14">
      <c r="A6" s="153"/>
      <c r="B6" s="155">
        <v>2024</v>
      </c>
      <c r="C6" s="155">
        <v>2024</v>
      </c>
      <c r="D6" s="154"/>
      <c r="E6" s="156"/>
      <c r="F6" s="155"/>
      <c r="G6" s="155"/>
    </row>
    <row r="7" spans="1:14">
      <c r="A7" s="157" t="s">
        <v>13</v>
      </c>
      <c r="B7" s="159" t="s">
        <v>221</v>
      </c>
      <c r="C7" s="158" t="s">
        <v>15</v>
      </c>
      <c r="D7" s="158"/>
      <c r="E7" s="160" t="s">
        <v>328</v>
      </c>
      <c r="F7" s="158" t="s">
        <v>329</v>
      </c>
      <c r="G7" s="158"/>
    </row>
    <row r="8" spans="1:14">
      <c r="A8" s="161" t="s">
        <v>1477</v>
      </c>
      <c r="D8" s="150"/>
      <c r="E8" s="144"/>
      <c r="F8" s="150"/>
    </row>
    <row r="9" spans="1:14" ht="6" customHeight="1">
      <c r="A9" s="161"/>
      <c r="D9" s="150"/>
      <c r="E9" s="144"/>
      <c r="F9" s="150"/>
    </row>
    <row r="10" spans="1:14" s="4" customFormat="1">
      <c r="A10" s="4" t="s">
        <v>272</v>
      </c>
      <c r="B10" s="11">
        <v>0.5</v>
      </c>
      <c r="C10" s="11">
        <v>1</v>
      </c>
      <c r="D10" s="11"/>
      <c r="E10" s="24" t="s">
        <v>344</v>
      </c>
      <c r="F10" s="24" t="s">
        <v>339</v>
      </c>
      <c r="G10" s="5"/>
      <c r="H10" s="145"/>
      <c r="I10" s="145"/>
      <c r="J10" s="147"/>
      <c r="K10" s="147"/>
      <c r="L10" s="147"/>
      <c r="M10" s="147"/>
      <c r="N10" s="147"/>
    </row>
    <row r="11" spans="1:14" s="4" customFormat="1">
      <c r="A11" s="4" t="s">
        <v>245</v>
      </c>
      <c r="B11" s="11">
        <v>0.5</v>
      </c>
      <c r="C11" s="11">
        <v>1</v>
      </c>
      <c r="D11" s="11"/>
      <c r="E11" s="24" t="s">
        <v>344</v>
      </c>
      <c r="F11" s="24" t="s">
        <v>339</v>
      </c>
      <c r="G11" s="5"/>
    </row>
    <row r="12" spans="1:14" s="4" customFormat="1">
      <c r="A12" s="4" t="s">
        <v>295</v>
      </c>
      <c r="B12" s="11">
        <v>0.5</v>
      </c>
      <c r="C12" s="11">
        <v>1</v>
      </c>
      <c r="D12" s="11"/>
      <c r="E12" s="24" t="s">
        <v>377</v>
      </c>
      <c r="F12" s="24" t="s">
        <v>226</v>
      </c>
      <c r="G12" s="5"/>
    </row>
    <row r="13" spans="1:14" s="4" customFormat="1">
      <c r="A13" s="4" t="s">
        <v>290</v>
      </c>
      <c r="B13" s="11">
        <v>0.5</v>
      </c>
      <c r="C13" s="11">
        <v>1</v>
      </c>
      <c r="D13" s="11"/>
      <c r="E13" s="24" t="s">
        <v>173</v>
      </c>
      <c r="F13" s="24" t="s">
        <v>352</v>
      </c>
      <c r="G13" s="5"/>
    </row>
    <row r="14" spans="1:14" s="4" customFormat="1">
      <c r="A14" s="4" t="s">
        <v>259</v>
      </c>
      <c r="B14" s="11">
        <v>0.5</v>
      </c>
      <c r="C14" s="11">
        <v>1</v>
      </c>
      <c r="D14" s="11"/>
      <c r="E14" s="24" t="s">
        <v>173</v>
      </c>
      <c r="F14" s="24" t="s">
        <v>352</v>
      </c>
      <c r="G14" s="5"/>
    </row>
    <row r="15" spans="1:14" s="4" customFormat="1">
      <c r="A15" s="4" t="s">
        <v>1478</v>
      </c>
      <c r="B15" s="11">
        <v>0.5</v>
      </c>
      <c r="C15" s="11">
        <v>1</v>
      </c>
      <c r="D15" s="11"/>
      <c r="E15" s="24" t="s">
        <v>91</v>
      </c>
      <c r="F15" s="24" t="s">
        <v>1479</v>
      </c>
      <c r="G15" s="5"/>
    </row>
    <row r="16" spans="1:14" s="4" customFormat="1">
      <c r="A16" s="4" t="s">
        <v>1480</v>
      </c>
      <c r="B16" s="11">
        <v>0.5</v>
      </c>
      <c r="C16" s="11">
        <v>1</v>
      </c>
      <c r="D16" s="11"/>
      <c r="E16" s="24" t="s">
        <v>81</v>
      </c>
      <c r="F16" s="24" t="s">
        <v>334</v>
      </c>
      <c r="G16" s="5"/>
    </row>
    <row r="17" spans="1:15" s="4" customFormat="1">
      <c r="A17" s="4" t="s">
        <v>1481</v>
      </c>
      <c r="B17" s="11">
        <v>0.5</v>
      </c>
      <c r="C17" s="11">
        <v>1</v>
      </c>
      <c r="D17" s="11"/>
      <c r="E17" s="24" t="s">
        <v>81</v>
      </c>
      <c r="F17" s="24" t="s">
        <v>95</v>
      </c>
      <c r="G17" s="5"/>
      <c r="H17" s="145"/>
      <c r="I17" s="145"/>
      <c r="J17" s="147"/>
      <c r="K17" s="147"/>
      <c r="L17" s="147"/>
    </row>
    <row r="18" spans="1:15" s="4" customFormat="1">
      <c r="A18" s="4" t="s">
        <v>1482</v>
      </c>
      <c r="B18" s="11">
        <v>0.5</v>
      </c>
      <c r="C18" s="11">
        <v>1</v>
      </c>
      <c r="D18" s="11"/>
      <c r="E18" s="24" t="s">
        <v>168</v>
      </c>
      <c r="F18" s="24" t="s">
        <v>640</v>
      </c>
      <c r="G18" s="5"/>
      <c r="H18" s="145"/>
      <c r="I18" s="145"/>
      <c r="J18" s="147"/>
      <c r="K18" s="147"/>
      <c r="L18" s="147"/>
    </row>
    <row r="19" spans="1:15" s="4" customFormat="1">
      <c r="A19" s="4" t="s">
        <v>1483</v>
      </c>
      <c r="B19" s="11">
        <v>0.5</v>
      </c>
      <c r="C19" s="11">
        <v>1</v>
      </c>
      <c r="D19" s="11"/>
      <c r="E19" s="24" t="s">
        <v>1484</v>
      </c>
      <c r="F19" s="24" t="s">
        <v>176</v>
      </c>
      <c r="G19" s="5"/>
    </row>
    <row r="20" spans="1:15" s="4" customFormat="1">
      <c r="A20" s="4" t="s">
        <v>1485</v>
      </c>
      <c r="B20" s="11">
        <v>0.5</v>
      </c>
      <c r="C20" s="11">
        <v>1</v>
      </c>
      <c r="D20" s="11"/>
      <c r="E20" s="24" t="s">
        <v>336</v>
      </c>
      <c r="F20" s="24" t="s">
        <v>176</v>
      </c>
      <c r="G20" s="5"/>
    </row>
    <row r="21" spans="1:15" s="4" customFormat="1">
      <c r="A21" s="4" t="s">
        <v>1486</v>
      </c>
      <c r="B21" s="11">
        <v>0.5</v>
      </c>
      <c r="C21" s="11">
        <v>1</v>
      </c>
      <c r="D21" s="11"/>
      <c r="E21" s="24" t="s">
        <v>353</v>
      </c>
      <c r="F21" s="24" t="s">
        <v>84</v>
      </c>
      <c r="G21" s="5"/>
    </row>
    <row r="22" spans="1:15" s="4" customFormat="1">
      <c r="A22" s="4" t="s">
        <v>1487</v>
      </c>
      <c r="B22" s="11">
        <v>0.5</v>
      </c>
      <c r="C22" s="11">
        <v>1</v>
      </c>
      <c r="D22" s="11"/>
      <c r="E22" s="24" t="s">
        <v>105</v>
      </c>
      <c r="F22" s="24" t="s">
        <v>58</v>
      </c>
      <c r="G22" s="5"/>
    </row>
    <row r="23" spans="1:15" s="4" customFormat="1">
      <c r="A23" s="4" t="s">
        <v>1488</v>
      </c>
      <c r="B23" s="11">
        <v>0.5</v>
      </c>
      <c r="C23" s="11">
        <v>1</v>
      </c>
      <c r="D23" s="11"/>
      <c r="E23" s="24" t="s">
        <v>344</v>
      </c>
      <c r="F23" s="24" t="s">
        <v>84</v>
      </c>
      <c r="G23" s="9"/>
    </row>
    <row r="24" spans="1:15" s="4" customFormat="1">
      <c r="A24" s="4" t="s">
        <v>1489</v>
      </c>
      <c r="B24" s="11">
        <v>0.5</v>
      </c>
      <c r="C24" s="11">
        <v>1</v>
      </c>
      <c r="D24" s="11"/>
      <c r="E24" s="24" t="s">
        <v>344</v>
      </c>
      <c r="F24" s="24" t="s">
        <v>84</v>
      </c>
      <c r="G24" s="150"/>
    </row>
    <row r="25" spans="1:15" s="4" customFormat="1">
      <c r="A25" s="4" t="s">
        <v>1490</v>
      </c>
      <c r="B25" s="11">
        <v>0.5</v>
      </c>
      <c r="C25" s="11">
        <v>1</v>
      </c>
      <c r="D25" s="11"/>
      <c r="E25" s="24" t="s">
        <v>178</v>
      </c>
      <c r="F25" s="24" t="s">
        <v>1491</v>
      </c>
      <c r="G25" s="150"/>
      <c r="H25" s="145"/>
      <c r="I25" s="145"/>
      <c r="J25" s="147"/>
      <c r="K25" s="147"/>
      <c r="L25" s="147"/>
      <c r="M25" s="147"/>
      <c r="N25" s="147"/>
      <c r="O25" s="147"/>
    </row>
    <row r="26" spans="1:15" s="4" customFormat="1">
      <c r="A26" s="4" t="s">
        <v>263</v>
      </c>
      <c r="B26" s="11">
        <v>1</v>
      </c>
      <c r="C26" s="11">
        <v>1</v>
      </c>
      <c r="D26" s="11"/>
      <c r="E26" s="24" t="s">
        <v>339</v>
      </c>
      <c r="F26" s="24" t="s">
        <v>226</v>
      </c>
      <c r="G26" s="150"/>
      <c r="H26" s="145"/>
      <c r="I26" s="145"/>
      <c r="J26" s="147"/>
      <c r="K26" s="147"/>
      <c r="L26" s="147"/>
      <c r="M26" s="147"/>
      <c r="N26" s="147"/>
      <c r="O26" s="147"/>
    </row>
    <row r="27" spans="1:15" s="4" customFormat="1">
      <c r="A27" s="4" t="s">
        <v>264</v>
      </c>
      <c r="B27" s="11">
        <v>1</v>
      </c>
      <c r="C27" s="11">
        <v>1</v>
      </c>
      <c r="D27" s="11"/>
      <c r="E27" s="24" t="s">
        <v>341</v>
      </c>
      <c r="F27" s="24" t="s">
        <v>226</v>
      </c>
      <c r="G27" s="150"/>
      <c r="H27" s="145"/>
      <c r="I27" s="145"/>
      <c r="J27" s="147"/>
      <c r="K27" s="147"/>
      <c r="L27" s="147"/>
      <c r="M27" s="147"/>
      <c r="N27" s="147"/>
      <c r="O27" s="147"/>
    </row>
    <row r="28" spans="1:15" s="4" customFormat="1">
      <c r="A28" s="4" t="s">
        <v>275</v>
      </c>
      <c r="B28" s="11">
        <v>1</v>
      </c>
      <c r="C28" s="11">
        <v>1</v>
      </c>
      <c r="D28" s="11"/>
      <c r="E28" s="24" t="s">
        <v>342</v>
      </c>
      <c r="F28" s="24" t="s">
        <v>226</v>
      </c>
      <c r="G28" s="5"/>
      <c r="H28" s="145"/>
      <c r="I28" s="145"/>
      <c r="J28" s="147"/>
      <c r="K28" s="147"/>
      <c r="L28" s="147"/>
      <c r="M28" s="147"/>
      <c r="N28" s="147"/>
      <c r="O28" s="147"/>
    </row>
    <row r="29" spans="1:15" s="4" customFormat="1">
      <c r="A29" s="4" t="s">
        <v>280</v>
      </c>
      <c r="B29" s="11">
        <v>1</v>
      </c>
      <c r="C29" s="11">
        <v>1</v>
      </c>
      <c r="D29" s="11"/>
      <c r="E29" s="24" t="s">
        <v>342</v>
      </c>
      <c r="F29" s="24" t="s">
        <v>226</v>
      </c>
      <c r="G29" s="5"/>
      <c r="H29" s="145"/>
      <c r="I29" s="145"/>
      <c r="J29" s="147"/>
      <c r="K29" s="147"/>
      <c r="L29" s="147"/>
      <c r="M29" s="147"/>
      <c r="N29" s="147"/>
      <c r="O29" s="147"/>
    </row>
    <row r="30" spans="1:15" s="4" customFormat="1">
      <c r="A30" s="4" t="s">
        <v>266</v>
      </c>
      <c r="B30" s="11">
        <v>1</v>
      </c>
      <c r="C30" s="11">
        <v>1</v>
      </c>
      <c r="D30" s="11"/>
      <c r="E30" s="24" t="s">
        <v>343</v>
      </c>
      <c r="F30" s="24" t="s">
        <v>75</v>
      </c>
      <c r="G30" s="5"/>
      <c r="H30" s="145"/>
      <c r="I30" s="145"/>
      <c r="J30" s="147"/>
      <c r="K30" s="147"/>
      <c r="L30" s="147"/>
      <c r="M30" s="147"/>
      <c r="N30" s="147"/>
      <c r="O30" s="147"/>
    </row>
    <row r="31" spans="1:15" s="4" customFormat="1">
      <c r="A31" s="4" t="s">
        <v>276</v>
      </c>
      <c r="B31" s="11">
        <v>1</v>
      </c>
      <c r="C31" s="11">
        <v>1</v>
      </c>
      <c r="D31" s="11"/>
      <c r="E31" s="24" t="s">
        <v>35</v>
      </c>
      <c r="F31" s="24" t="s">
        <v>84</v>
      </c>
      <c r="G31" s="5"/>
      <c r="H31" s="145"/>
      <c r="I31" s="145"/>
      <c r="J31" s="147"/>
      <c r="K31" s="147"/>
      <c r="L31" s="147"/>
      <c r="M31" s="147"/>
      <c r="N31" s="147"/>
      <c r="O31" s="147"/>
    </row>
    <row r="32" spans="1:15" s="4" customFormat="1">
      <c r="A32" s="4" t="s">
        <v>277</v>
      </c>
      <c r="B32" s="11">
        <v>1</v>
      </c>
      <c r="C32" s="11">
        <v>1</v>
      </c>
      <c r="D32" s="11"/>
      <c r="E32" s="24" t="s">
        <v>348</v>
      </c>
      <c r="F32" s="24" t="s">
        <v>226</v>
      </c>
      <c r="G32" s="5"/>
      <c r="H32" s="145"/>
      <c r="I32" s="145"/>
      <c r="J32" s="147"/>
      <c r="K32" s="147"/>
      <c r="L32" s="147"/>
      <c r="M32" s="147"/>
      <c r="N32" s="147"/>
      <c r="O32" s="147"/>
    </row>
    <row r="33" spans="1:15" s="4" customFormat="1">
      <c r="A33" s="4" t="s">
        <v>269</v>
      </c>
      <c r="B33" s="11">
        <v>1</v>
      </c>
      <c r="C33" s="11">
        <v>1</v>
      </c>
      <c r="D33" s="11"/>
      <c r="E33" s="24" t="s">
        <v>332</v>
      </c>
      <c r="F33" s="24" t="s">
        <v>75</v>
      </c>
      <c r="G33" s="5"/>
      <c r="H33" s="145"/>
      <c r="I33" s="145"/>
      <c r="J33" s="147"/>
      <c r="K33" s="147"/>
      <c r="L33" s="147"/>
      <c r="M33" s="147"/>
      <c r="N33" s="147"/>
      <c r="O33" s="147"/>
    </row>
    <row r="34" spans="1:15" s="4" customFormat="1">
      <c r="A34" s="4" t="s">
        <v>282</v>
      </c>
      <c r="B34" s="11">
        <v>1</v>
      </c>
      <c r="C34" s="11">
        <v>1</v>
      </c>
      <c r="D34" s="11"/>
      <c r="E34" s="24" t="s">
        <v>344</v>
      </c>
      <c r="F34" s="24" t="s">
        <v>339</v>
      </c>
      <c r="G34" s="5"/>
      <c r="M34"/>
      <c r="N34"/>
    </row>
    <row r="35" spans="1:15" s="4" customFormat="1">
      <c r="A35" s="4" t="s">
        <v>286</v>
      </c>
      <c r="B35" s="11">
        <v>1</v>
      </c>
      <c r="C35" s="11">
        <v>1</v>
      </c>
      <c r="D35" s="11"/>
      <c r="E35" s="24" t="s">
        <v>179</v>
      </c>
      <c r="F35" s="24" t="s">
        <v>366</v>
      </c>
      <c r="G35" s="5"/>
      <c r="H35" s="145"/>
      <c r="I35" s="145"/>
      <c r="J35" s="147"/>
      <c r="K35" s="147"/>
      <c r="L35" s="147"/>
      <c r="M35" s="147"/>
      <c r="N35" s="147"/>
      <c r="O35" s="147"/>
    </row>
    <row r="36" spans="1:15" s="4" customFormat="1">
      <c r="A36" s="4" t="s">
        <v>256</v>
      </c>
      <c r="B36" s="11">
        <v>1</v>
      </c>
      <c r="C36" s="11">
        <v>1</v>
      </c>
      <c r="D36" s="11"/>
      <c r="E36" s="24" t="s">
        <v>224</v>
      </c>
      <c r="F36" s="24" t="s">
        <v>350</v>
      </c>
      <c r="G36" s="5"/>
      <c r="H36" s="145"/>
      <c r="I36" s="145"/>
      <c r="J36" s="147"/>
      <c r="K36" s="147"/>
      <c r="L36" s="147"/>
      <c r="M36" s="147"/>
      <c r="N36" s="147"/>
      <c r="O36" s="147"/>
    </row>
    <row r="37" spans="1:15" s="4" customFormat="1">
      <c r="A37" s="4" t="s">
        <v>1492</v>
      </c>
      <c r="B37" s="11">
        <v>1</v>
      </c>
      <c r="C37" s="11">
        <v>1</v>
      </c>
      <c r="D37" s="11"/>
      <c r="E37" s="24" t="s">
        <v>353</v>
      </c>
      <c r="F37" s="24" t="s">
        <v>390</v>
      </c>
      <c r="G37" s="5"/>
      <c r="H37" s="145"/>
      <c r="I37" s="145"/>
      <c r="J37" s="147"/>
      <c r="K37" s="147"/>
      <c r="L37" s="147"/>
      <c r="M37" s="147"/>
      <c r="N37" s="147"/>
      <c r="O37" s="147"/>
    </row>
    <row r="38" spans="1:15" s="4" customFormat="1">
      <c r="A38" s="4" t="s">
        <v>1493</v>
      </c>
      <c r="B38" s="11">
        <v>1</v>
      </c>
      <c r="C38" s="11">
        <v>1</v>
      </c>
      <c r="D38" s="11"/>
      <c r="E38" s="24" t="s">
        <v>91</v>
      </c>
      <c r="F38" s="24" t="s">
        <v>397</v>
      </c>
      <c r="G38" s="5"/>
      <c r="H38" s="145"/>
      <c r="I38" s="145"/>
      <c r="J38" s="147"/>
      <c r="K38" s="147"/>
      <c r="L38" s="147"/>
      <c r="M38" s="147"/>
      <c r="N38" s="147"/>
      <c r="O38" s="147"/>
    </row>
    <row r="39" spans="1:15" s="4" customFormat="1">
      <c r="A39" s="4" t="s">
        <v>1494</v>
      </c>
      <c r="B39" s="11">
        <v>1</v>
      </c>
      <c r="C39" s="11">
        <v>1</v>
      </c>
      <c r="D39" s="11"/>
      <c r="E39" s="24" t="s">
        <v>84</v>
      </c>
      <c r="F39" s="24" t="s">
        <v>397</v>
      </c>
      <c r="G39" s="5"/>
      <c r="H39" s="145"/>
      <c r="I39" s="145"/>
      <c r="J39" s="147"/>
      <c r="K39" s="147"/>
      <c r="L39" s="147"/>
      <c r="M39"/>
      <c r="N39"/>
    </row>
    <row r="40" spans="1:15" s="4" customFormat="1">
      <c r="A40" s="4" t="s">
        <v>1495</v>
      </c>
      <c r="B40" s="11">
        <v>1</v>
      </c>
      <c r="C40" s="11">
        <v>1</v>
      </c>
      <c r="D40" s="11"/>
      <c r="E40" s="24" t="s">
        <v>1496</v>
      </c>
      <c r="F40" s="24" t="s">
        <v>390</v>
      </c>
      <c r="G40" s="5"/>
      <c r="H40" s="147"/>
      <c r="I40" s="147"/>
      <c r="J40" s="147"/>
      <c r="K40" s="147"/>
      <c r="L40" s="165"/>
      <c r="M40" s="147"/>
      <c r="N40" s="147"/>
    </row>
    <row r="41" spans="1:15" s="4" customFormat="1">
      <c r="A41" s="4" t="s">
        <v>1497</v>
      </c>
      <c r="B41" s="11">
        <v>1</v>
      </c>
      <c r="C41" s="11">
        <v>1</v>
      </c>
      <c r="D41" s="11"/>
      <c r="E41" s="24" t="s">
        <v>331</v>
      </c>
      <c r="F41" s="24" t="s">
        <v>84</v>
      </c>
      <c r="G41" s="5"/>
      <c r="M41" s="147"/>
      <c r="N41" s="147"/>
    </row>
    <row r="42" spans="1:15" s="4" customFormat="1">
      <c r="A42" s="4" t="s">
        <v>1498</v>
      </c>
      <c r="B42" s="11">
        <v>1</v>
      </c>
      <c r="C42" s="11">
        <v>1</v>
      </c>
      <c r="D42" s="11"/>
      <c r="E42" s="24" t="s">
        <v>81</v>
      </c>
      <c r="F42" s="24" t="s">
        <v>58</v>
      </c>
      <c r="G42" s="5"/>
      <c r="M42" s="147"/>
      <c r="N42" s="147"/>
    </row>
    <row r="43" spans="1:15" s="4" customFormat="1">
      <c r="A43" s="4" t="s">
        <v>1499</v>
      </c>
      <c r="B43" s="11">
        <v>1</v>
      </c>
      <c r="C43" s="11">
        <v>1</v>
      </c>
      <c r="D43" s="11"/>
      <c r="E43" s="24" t="s">
        <v>81</v>
      </c>
      <c r="F43" s="24" t="s">
        <v>371</v>
      </c>
      <c r="G43" s="5"/>
    </row>
    <row r="44" spans="1:15" s="4" customFormat="1">
      <c r="A44" s="4" t="s">
        <v>1500</v>
      </c>
      <c r="B44" s="11">
        <v>1</v>
      </c>
      <c r="C44" s="11">
        <v>1</v>
      </c>
      <c r="D44" s="11"/>
      <c r="E44" s="24" t="s">
        <v>81</v>
      </c>
      <c r="F44" s="24" t="s">
        <v>371</v>
      </c>
      <c r="G44" s="5"/>
    </row>
    <row r="45" spans="1:15" s="4" customFormat="1">
      <c r="A45" s="4" t="s">
        <v>1501</v>
      </c>
      <c r="B45" s="11">
        <v>1</v>
      </c>
      <c r="C45" s="11">
        <v>1</v>
      </c>
      <c r="D45" s="11"/>
      <c r="E45" s="24" t="s">
        <v>81</v>
      </c>
      <c r="F45" s="24" t="s">
        <v>334</v>
      </c>
      <c r="G45" s="5"/>
    </row>
    <row r="46" spans="1:15" s="4" customFormat="1">
      <c r="A46" s="4" t="s">
        <v>1502</v>
      </c>
      <c r="B46" s="11">
        <v>1</v>
      </c>
      <c r="C46" s="11">
        <v>1</v>
      </c>
      <c r="D46" s="11"/>
      <c r="E46" s="24" t="s">
        <v>81</v>
      </c>
      <c r="F46" s="24" t="s">
        <v>334</v>
      </c>
      <c r="G46" s="5"/>
      <c r="H46"/>
      <c r="I46"/>
      <c r="J46"/>
      <c r="K46"/>
      <c r="L46"/>
    </row>
    <row r="47" spans="1:15" s="4" customFormat="1">
      <c r="A47" s="4" t="s">
        <v>1503</v>
      </c>
      <c r="B47" s="11">
        <v>1</v>
      </c>
      <c r="C47" s="11">
        <v>1</v>
      </c>
      <c r="D47" s="11"/>
      <c r="E47" s="24" t="s">
        <v>81</v>
      </c>
      <c r="F47" s="24" t="s">
        <v>334</v>
      </c>
      <c r="G47" s="5"/>
    </row>
    <row r="48" spans="1:15" s="4" customFormat="1">
      <c r="A48" s="4" t="s">
        <v>1504</v>
      </c>
      <c r="B48" s="11">
        <v>1</v>
      </c>
      <c r="C48" s="11">
        <v>1</v>
      </c>
      <c r="D48" s="11"/>
      <c r="E48" s="24" t="s">
        <v>81</v>
      </c>
      <c r="F48" s="24" t="s">
        <v>49</v>
      </c>
      <c r="G48" s="5"/>
    </row>
    <row r="49" spans="1:14" s="4" customFormat="1">
      <c r="A49" s="4" t="s">
        <v>1505</v>
      </c>
      <c r="B49" s="11">
        <v>1</v>
      </c>
      <c r="C49" s="11">
        <v>1</v>
      </c>
      <c r="D49" s="11"/>
      <c r="E49" s="24" t="s">
        <v>81</v>
      </c>
      <c r="F49" s="24" t="s">
        <v>49</v>
      </c>
      <c r="G49" s="5"/>
      <c r="H49"/>
      <c r="I49"/>
      <c r="J49"/>
      <c r="K49"/>
      <c r="L49"/>
    </row>
    <row r="50" spans="1:14" s="4" customFormat="1">
      <c r="A50" s="4" t="s">
        <v>1506</v>
      </c>
      <c r="B50" s="11">
        <v>1</v>
      </c>
      <c r="C50" s="11">
        <v>1</v>
      </c>
      <c r="D50" s="11"/>
      <c r="E50" s="24" t="s">
        <v>194</v>
      </c>
      <c r="F50" s="24" t="s">
        <v>56</v>
      </c>
      <c r="G50" s="5"/>
      <c r="H50" s="165"/>
      <c r="I50" s="165"/>
      <c r="J50" s="165"/>
      <c r="K50" s="165"/>
      <c r="L50" s="147"/>
    </row>
    <row r="51" spans="1:14" s="4" customFormat="1">
      <c r="A51" s="4" t="s">
        <v>1507</v>
      </c>
      <c r="B51" s="11">
        <v>1</v>
      </c>
      <c r="C51" s="11">
        <v>1</v>
      </c>
      <c r="D51" s="11"/>
      <c r="E51" s="24" t="s">
        <v>1469</v>
      </c>
      <c r="F51" s="24" t="s">
        <v>1508</v>
      </c>
      <c r="G51" s="150"/>
      <c r="H51" s="145"/>
      <c r="I51" s="145"/>
      <c r="J51" s="147"/>
      <c r="K51" s="147"/>
      <c r="L51" s="147"/>
    </row>
    <row r="52" spans="1:14" s="4" customFormat="1">
      <c r="A52" s="4" t="s">
        <v>1509</v>
      </c>
      <c r="B52" s="11">
        <v>1</v>
      </c>
      <c r="C52" s="11">
        <v>1</v>
      </c>
      <c r="D52" s="11"/>
      <c r="E52" s="24" t="s">
        <v>95</v>
      </c>
      <c r="F52" s="24" t="s">
        <v>1510</v>
      </c>
      <c r="G52" s="150"/>
      <c r="H52" s="145"/>
      <c r="I52" s="145"/>
      <c r="J52" s="147"/>
      <c r="K52" s="147"/>
      <c r="L52" s="147"/>
    </row>
    <row r="53" spans="1:14" s="4" customFormat="1">
      <c r="A53" s="4" t="s">
        <v>1511</v>
      </c>
      <c r="B53" s="11">
        <v>1.5</v>
      </c>
      <c r="C53" s="11">
        <v>1</v>
      </c>
      <c r="D53" s="11"/>
      <c r="E53" s="24"/>
      <c r="F53" s="24"/>
      <c r="G53" s="5"/>
      <c r="H53" s="145"/>
      <c r="I53" s="145"/>
      <c r="J53" s="147"/>
      <c r="K53" s="147"/>
      <c r="L53" s="147"/>
    </row>
    <row r="54" spans="1:14" s="4" customFormat="1">
      <c r="A54" s="4" t="s">
        <v>273</v>
      </c>
      <c r="B54" s="11">
        <v>1.5</v>
      </c>
      <c r="C54" s="11">
        <v>1</v>
      </c>
      <c r="D54" s="11"/>
      <c r="E54" s="24" t="s">
        <v>353</v>
      </c>
      <c r="F54" s="24" t="s">
        <v>339</v>
      </c>
      <c r="G54" s="5"/>
    </row>
    <row r="55" spans="1:14" s="4" customFormat="1">
      <c r="A55" s="4" t="s">
        <v>1326</v>
      </c>
      <c r="B55" s="11">
        <v>1.5</v>
      </c>
      <c r="C55" s="11">
        <v>1</v>
      </c>
      <c r="D55" s="11"/>
      <c r="E55" s="24" t="s">
        <v>35</v>
      </c>
      <c r="F55" s="24" t="s">
        <v>84</v>
      </c>
      <c r="G55" s="5"/>
    </row>
    <row r="56" spans="1:14" s="4" customFormat="1">
      <c r="A56" s="4" t="s">
        <v>284</v>
      </c>
      <c r="B56" s="11">
        <v>1.5</v>
      </c>
      <c r="C56" s="11">
        <v>1</v>
      </c>
      <c r="D56" s="11"/>
      <c r="E56" s="24" t="s">
        <v>353</v>
      </c>
      <c r="F56" s="24" t="s">
        <v>358</v>
      </c>
      <c r="G56" s="5"/>
    </row>
    <row r="57" spans="1:14" s="4" customFormat="1">
      <c r="A57" s="4" t="s">
        <v>252</v>
      </c>
      <c r="B57" s="11">
        <v>1.5</v>
      </c>
      <c r="C57" s="11">
        <v>1</v>
      </c>
      <c r="D57" s="11"/>
      <c r="E57" s="24" t="s">
        <v>348</v>
      </c>
      <c r="F57" s="24" t="s">
        <v>84</v>
      </c>
      <c r="G57" s="5"/>
    </row>
    <row r="58" spans="1:14" s="4" customFormat="1">
      <c r="A58" s="4" t="s">
        <v>309</v>
      </c>
      <c r="B58" s="11">
        <v>1.5</v>
      </c>
      <c r="C58" s="11">
        <v>1</v>
      </c>
      <c r="D58" s="11"/>
      <c r="E58" s="24" t="s">
        <v>368</v>
      </c>
      <c r="F58" s="24" t="s">
        <v>352</v>
      </c>
      <c r="G58" s="5"/>
    </row>
    <row r="59" spans="1:14" s="4" customFormat="1">
      <c r="A59" s="4" t="s">
        <v>1512</v>
      </c>
      <c r="B59" s="11">
        <v>1.5</v>
      </c>
      <c r="C59" s="11">
        <v>1</v>
      </c>
      <c r="D59" s="11"/>
      <c r="E59" s="24" t="s">
        <v>173</v>
      </c>
      <c r="F59" s="24" t="s">
        <v>369</v>
      </c>
      <c r="G59" s="5"/>
    </row>
    <row r="60" spans="1:14" s="4" customFormat="1">
      <c r="A60" s="4" t="s">
        <v>1513</v>
      </c>
      <c r="B60" s="11">
        <v>1.5</v>
      </c>
      <c r="C60" s="11">
        <v>1</v>
      </c>
      <c r="D60" s="11"/>
      <c r="E60" s="24" t="s">
        <v>353</v>
      </c>
      <c r="F60" s="24" t="s">
        <v>49</v>
      </c>
      <c r="G60" s="5"/>
      <c r="H60" s="147"/>
      <c r="I60" s="165"/>
      <c r="J60" s="165"/>
      <c r="K60" s="165"/>
      <c r="L60" s="147"/>
    </row>
    <row r="61" spans="1:14" s="4" customFormat="1">
      <c r="A61" s="4" t="s">
        <v>1514</v>
      </c>
      <c r="B61" s="11">
        <v>1.5</v>
      </c>
      <c r="C61" s="11">
        <v>1</v>
      </c>
      <c r="D61" s="11"/>
      <c r="E61" s="24" t="s">
        <v>91</v>
      </c>
      <c r="F61" s="24" t="s">
        <v>1515</v>
      </c>
      <c r="G61" s="5"/>
      <c r="H61" s="147"/>
      <c r="I61" s="147"/>
      <c r="J61" s="147"/>
      <c r="K61" s="147"/>
      <c r="L61" s="147"/>
      <c r="M61"/>
      <c r="N61"/>
    </row>
    <row r="62" spans="1:14" s="4" customFormat="1">
      <c r="A62" s="4" t="s">
        <v>1516</v>
      </c>
      <c r="B62" s="11">
        <v>1.5</v>
      </c>
      <c r="C62" s="11">
        <v>1</v>
      </c>
      <c r="D62" s="11"/>
      <c r="E62" s="24" t="s">
        <v>84</v>
      </c>
      <c r="F62" s="24" t="s">
        <v>1517</v>
      </c>
      <c r="G62" s="5"/>
      <c r="H62" s="145"/>
      <c r="I62" s="145"/>
      <c r="J62" s="147"/>
      <c r="K62" s="147"/>
      <c r="L62" s="147"/>
      <c r="M62"/>
      <c r="N62"/>
    </row>
    <row r="63" spans="1:14" s="4" customFormat="1">
      <c r="A63" s="4" t="s">
        <v>1518</v>
      </c>
      <c r="B63" s="11">
        <v>1.5</v>
      </c>
      <c r="C63" s="11">
        <v>1</v>
      </c>
      <c r="D63" s="11"/>
      <c r="E63" s="24" t="s">
        <v>81</v>
      </c>
      <c r="F63" s="24" t="s">
        <v>58</v>
      </c>
      <c r="G63" s="150"/>
      <c r="H63" s="145"/>
      <c r="I63" s="145"/>
      <c r="J63" s="147"/>
      <c r="K63" s="147"/>
      <c r="L63" s="147"/>
      <c r="M63"/>
      <c r="N63"/>
    </row>
    <row r="64" spans="1:14" s="4" customFormat="1">
      <c r="A64" s="4" t="s">
        <v>1519</v>
      </c>
      <c r="B64" s="11">
        <v>1.5</v>
      </c>
      <c r="C64" s="11">
        <v>1</v>
      </c>
      <c r="D64" s="11"/>
      <c r="E64" s="24" t="s">
        <v>81</v>
      </c>
      <c r="F64" s="24" t="s">
        <v>371</v>
      </c>
      <c r="G64" s="5"/>
      <c r="M64" s="147"/>
      <c r="N64" s="147"/>
    </row>
    <row r="65" spans="1:15" s="4" customFormat="1">
      <c r="A65" s="4" t="s">
        <v>1520</v>
      </c>
      <c r="B65" s="11">
        <v>1.5</v>
      </c>
      <c r="C65" s="11">
        <v>1</v>
      </c>
      <c r="D65" s="11"/>
      <c r="E65" s="24" t="s">
        <v>81</v>
      </c>
      <c r="F65" s="24" t="s">
        <v>49</v>
      </c>
      <c r="G65" s="150"/>
      <c r="M65" s="147"/>
      <c r="N65" s="147"/>
    </row>
    <row r="66" spans="1:15" s="4" customFormat="1">
      <c r="A66" s="4" t="s">
        <v>1521</v>
      </c>
      <c r="B66" s="11">
        <v>1.5</v>
      </c>
      <c r="C66" s="11">
        <v>1</v>
      </c>
      <c r="D66" s="11"/>
      <c r="E66" s="24" t="s">
        <v>81</v>
      </c>
      <c r="F66" s="24" t="s">
        <v>95</v>
      </c>
      <c r="G66" s="150"/>
    </row>
    <row r="67" spans="1:15" s="4" customFormat="1">
      <c r="A67" s="4" t="s">
        <v>1522</v>
      </c>
      <c r="B67" s="11">
        <v>1.5</v>
      </c>
      <c r="C67" s="11">
        <v>1</v>
      </c>
      <c r="D67" s="11"/>
      <c r="E67" s="24" t="s">
        <v>81</v>
      </c>
      <c r="F67" s="24" t="s">
        <v>95</v>
      </c>
      <c r="G67" s="150"/>
    </row>
    <row r="68" spans="1:15" s="4" customFormat="1">
      <c r="A68" s="4" t="s">
        <v>1523</v>
      </c>
      <c r="B68" s="11">
        <v>1.5</v>
      </c>
      <c r="C68" s="11">
        <v>1</v>
      </c>
      <c r="D68" s="11"/>
      <c r="E68" s="24" t="s">
        <v>79</v>
      </c>
      <c r="F68" s="24" t="s">
        <v>84</v>
      </c>
      <c r="G68" s="9"/>
    </row>
    <row r="69" spans="1:15" s="4" customFormat="1">
      <c r="A69" s="4" t="s">
        <v>1524</v>
      </c>
      <c r="B69" s="11">
        <v>1.5</v>
      </c>
      <c r="C69" s="11">
        <v>1</v>
      </c>
      <c r="D69" s="11"/>
      <c r="E69" s="24" t="s">
        <v>1525</v>
      </c>
      <c r="F69" s="24" t="s">
        <v>184</v>
      </c>
      <c r="G69" s="150"/>
    </row>
    <row r="70" spans="1:15" s="4" customFormat="1">
      <c r="A70" s="4" t="s">
        <v>1526</v>
      </c>
      <c r="B70" s="11">
        <v>2</v>
      </c>
      <c r="C70" s="11">
        <v>1</v>
      </c>
      <c r="D70" s="11"/>
      <c r="E70" s="24" t="s">
        <v>91</v>
      </c>
      <c r="F70" s="24" t="s">
        <v>1527</v>
      </c>
      <c r="G70" s="5"/>
    </row>
    <row r="71" spans="1:15" s="4" customFormat="1">
      <c r="A71" s="4" t="s">
        <v>283</v>
      </c>
      <c r="B71" s="11">
        <v>2</v>
      </c>
      <c r="C71" s="11">
        <v>1</v>
      </c>
      <c r="D71" s="11"/>
      <c r="E71" s="24" t="s">
        <v>92</v>
      </c>
      <c r="F71" s="24" t="s">
        <v>226</v>
      </c>
      <c r="G71" s="150"/>
    </row>
    <row r="72" spans="1:15" s="4" customFormat="1">
      <c r="A72" s="4" t="s">
        <v>305</v>
      </c>
      <c r="B72" s="11">
        <v>2</v>
      </c>
      <c r="C72" s="11">
        <v>1</v>
      </c>
      <c r="D72" s="11"/>
      <c r="E72" s="24" t="s">
        <v>92</v>
      </c>
      <c r="F72" s="24" t="s">
        <v>95</v>
      </c>
      <c r="G72" s="9"/>
    </row>
    <row r="73" spans="1:15" s="4" customFormat="1">
      <c r="A73" s="4" t="s">
        <v>249</v>
      </c>
      <c r="B73" s="11">
        <v>2</v>
      </c>
      <c r="C73" s="11">
        <v>1</v>
      </c>
      <c r="D73" s="11"/>
      <c r="E73" s="24" t="s">
        <v>347</v>
      </c>
      <c r="F73" s="24" t="s">
        <v>226</v>
      </c>
      <c r="G73" s="150"/>
    </row>
    <row r="74" spans="1:15" s="4" customFormat="1">
      <c r="A74" s="4" t="s">
        <v>287</v>
      </c>
      <c r="B74" s="11">
        <v>2</v>
      </c>
      <c r="C74" s="11">
        <v>1</v>
      </c>
      <c r="D74" s="11"/>
      <c r="E74" s="24" t="s">
        <v>363</v>
      </c>
      <c r="F74" s="24" t="s">
        <v>356</v>
      </c>
      <c r="G74" s="150"/>
    </row>
    <row r="75" spans="1:15" s="4" customFormat="1">
      <c r="A75" s="4" t="s">
        <v>299</v>
      </c>
      <c r="B75" s="11">
        <v>2</v>
      </c>
      <c r="C75" s="11">
        <v>1</v>
      </c>
      <c r="D75" s="11"/>
      <c r="E75" s="24" t="s">
        <v>363</v>
      </c>
      <c r="F75" s="24" t="s">
        <v>366</v>
      </c>
      <c r="G75" s="5"/>
      <c r="H75" s="145"/>
      <c r="I75" s="145"/>
      <c r="J75" s="147"/>
      <c r="K75" s="147"/>
      <c r="L75" s="147"/>
      <c r="M75" s="147"/>
      <c r="N75" s="147"/>
      <c r="O75" s="147"/>
    </row>
    <row r="76" spans="1:15" s="4" customFormat="1">
      <c r="A76" s="4" t="s">
        <v>301</v>
      </c>
      <c r="B76" s="11">
        <v>2</v>
      </c>
      <c r="C76" s="11">
        <v>1</v>
      </c>
      <c r="D76" s="11"/>
      <c r="E76" s="24" t="s">
        <v>374</v>
      </c>
      <c r="F76" s="24" t="s">
        <v>356</v>
      </c>
      <c r="G76" s="5"/>
    </row>
    <row r="77" spans="1:15" s="4" customFormat="1">
      <c r="A77" s="4" t="s">
        <v>312</v>
      </c>
      <c r="B77" s="11">
        <v>2</v>
      </c>
      <c r="C77" s="11">
        <v>1</v>
      </c>
      <c r="D77" s="11"/>
      <c r="E77" s="24" t="s">
        <v>173</v>
      </c>
      <c r="F77" s="24" t="s">
        <v>351</v>
      </c>
      <c r="G77" s="9"/>
      <c r="H77" s="145"/>
      <c r="I77" s="145"/>
      <c r="J77" s="147"/>
      <c r="K77" s="147"/>
      <c r="L77" s="147"/>
      <c r="M77" s="147"/>
      <c r="N77" s="147"/>
      <c r="O77" s="147"/>
    </row>
    <row r="78" spans="1:15" s="4" customFormat="1">
      <c r="A78" s="4" t="s">
        <v>1528</v>
      </c>
      <c r="B78" s="11">
        <v>2</v>
      </c>
      <c r="C78" s="11">
        <v>1</v>
      </c>
      <c r="D78" s="11"/>
      <c r="E78" s="24" t="s">
        <v>84</v>
      </c>
      <c r="F78" s="24" t="s">
        <v>397</v>
      </c>
      <c r="G78" s="150"/>
      <c r="H78" s="145"/>
      <c r="I78" s="145"/>
      <c r="J78" s="147"/>
      <c r="K78" s="147"/>
      <c r="L78" s="147"/>
      <c r="M78" s="147"/>
      <c r="N78" s="147"/>
      <c r="O78" s="147"/>
    </row>
    <row r="79" spans="1:15" s="4" customFormat="1">
      <c r="A79" s="4" t="s">
        <v>1529</v>
      </c>
      <c r="B79" s="11">
        <v>2</v>
      </c>
      <c r="C79" s="11">
        <v>1</v>
      </c>
      <c r="D79" s="11"/>
      <c r="E79" s="24" t="s">
        <v>81</v>
      </c>
      <c r="F79" s="24" t="s">
        <v>56</v>
      </c>
      <c r="H79" s="145"/>
      <c r="I79" s="145"/>
      <c r="J79" s="147"/>
      <c r="K79" s="147"/>
      <c r="L79" s="147"/>
      <c r="M79" s="147"/>
      <c r="N79" s="147"/>
      <c r="O79" s="147"/>
    </row>
    <row r="80" spans="1:15" s="4" customFormat="1">
      <c r="A80" s="4" t="s">
        <v>1530</v>
      </c>
      <c r="B80" s="11">
        <v>2</v>
      </c>
      <c r="C80" s="11">
        <v>1</v>
      </c>
      <c r="D80" s="11"/>
      <c r="E80" s="24" t="s">
        <v>81</v>
      </c>
      <c r="F80" s="24" t="s">
        <v>371</v>
      </c>
      <c r="H80" s="145"/>
      <c r="I80" s="145"/>
      <c r="J80" s="147"/>
      <c r="K80" s="147"/>
      <c r="L80" s="147"/>
      <c r="M80" s="147"/>
      <c r="N80" s="147"/>
      <c r="O80" s="147"/>
    </row>
    <row r="81" spans="1:15" s="4" customFormat="1">
      <c r="A81" s="4" t="s">
        <v>1531</v>
      </c>
      <c r="B81" s="11">
        <v>2</v>
      </c>
      <c r="C81" s="11">
        <v>1</v>
      </c>
      <c r="D81" s="11"/>
      <c r="E81" s="24" t="s">
        <v>81</v>
      </c>
      <c r="F81" s="24" t="s">
        <v>49</v>
      </c>
      <c r="M81"/>
      <c r="N81"/>
    </row>
    <row r="82" spans="1:15" s="4" customFormat="1">
      <c r="A82" s="4" t="s">
        <v>1532</v>
      </c>
      <c r="B82" s="11">
        <v>2</v>
      </c>
      <c r="C82" s="11">
        <v>1</v>
      </c>
      <c r="D82" s="11"/>
      <c r="E82" s="24" t="s">
        <v>81</v>
      </c>
      <c r="F82" s="24" t="s">
        <v>95</v>
      </c>
      <c r="H82" s="145"/>
      <c r="I82" s="145"/>
      <c r="J82" s="147"/>
      <c r="K82" s="147"/>
      <c r="L82" s="147"/>
      <c r="M82" s="147"/>
      <c r="N82" s="147"/>
      <c r="O82" s="147"/>
    </row>
    <row r="83" spans="1:15" s="4" customFormat="1">
      <c r="A83" s="4" t="s">
        <v>1533</v>
      </c>
      <c r="B83" s="11">
        <v>2</v>
      </c>
      <c r="C83" s="11">
        <v>1</v>
      </c>
      <c r="D83" s="11"/>
      <c r="E83" s="24" t="s">
        <v>418</v>
      </c>
      <c r="F83" s="24" t="s">
        <v>176</v>
      </c>
      <c r="H83" s="145"/>
      <c r="I83" s="145"/>
      <c r="J83" s="147"/>
      <c r="K83" s="147"/>
      <c r="L83" s="147"/>
      <c r="M83" s="147"/>
      <c r="N83" s="147"/>
      <c r="O83" s="147"/>
    </row>
    <row r="84" spans="1:15" s="4" customFormat="1">
      <c r="A84" s="4" t="s">
        <v>1534</v>
      </c>
      <c r="B84" s="11">
        <v>2</v>
      </c>
      <c r="C84" s="11">
        <v>1</v>
      </c>
      <c r="D84" s="11"/>
      <c r="E84" s="24" t="s">
        <v>1508</v>
      </c>
      <c r="F84" s="24" t="s">
        <v>176</v>
      </c>
      <c r="H84" s="145"/>
      <c r="I84" s="145"/>
      <c r="J84" s="147"/>
      <c r="K84" s="147"/>
      <c r="L84" s="147"/>
      <c r="M84" s="147"/>
      <c r="N84" s="147"/>
      <c r="O84" s="147"/>
    </row>
    <row r="85" spans="1:15" s="4" customFormat="1">
      <c r="A85" s="4" t="s">
        <v>1535</v>
      </c>
      <c r="B85" s="11">
        <v>2</v>
      </c>
      <c r="C85" s="11">
        <v>1</v>
      </c>
      <c r="D85" s="11"/>
      <c r="E85" s="24" t="s">
        <v>364</v>
      </c>
      <c r="F85" s="24" t="s">
        <v>184</v>
      </c>
      <c r="H85" s="145"/>
      <c r="I85" s="145"/>
      <c r="J85" s="147"/>
      <c r="K85" s="147"/>
      <c r="L85" s="147"/>
      <c r="M85" s="147"/>
      <c r="N85" s="147"/>
      <c r="O85" s="147"/>
    </row>
    <row r="86" spans="1:15" s="4" customFormat="1">
      <c r="A86" s="4" t="s">
        <v>1536</v>
      </c>
      <c r="B86" s="11">
        <v>2</v>
      </c>
      <c r="C86" s="11">
        <v>1</v>
      </c>
      <c r="D86" s="11"/>
      <c r="E86" s="24" t="s">
        <v>367</v>
      </c>
      <c r="F86" s="24" t="s">
        <v>180</v>
      </c>
      <c r="H86" s="145"/>
      <c r="I86" s="145"/>
      <c r="J86" s="147"/>
      <c r="K86" s="147"/>
      <c r="L86" s="147"/>
      <c r="M86" s="147"/>
      <c r="N86" s="147"/>
      <c r="O86" s="147"/>
    </row>
    <row r="87" spans="1:15" s="4" customFormat="1">
      <c r="A87" s="4" t="s">
        <v>1537</v>
      </c>
      <c r="B87" s="11">
        <v>2</v>
      </c>
      <c r="C87" s="11">
        <v>1</v>
      </c>
      <c r="D87" s="11"/>
      <c r="E87" s="24" t="s">
        <v>1466</v>
      </c>
      <c r="F87" s="24" t="s">
        <v>1508</v>
      </c>
      <c r="M87"/>
      <c r="N87"/>
    </row>
    <row r="88" spans="1:15" s="4" customFormat="1">
      <c r="A88" s="4" t="s">
        <v>310</v>
      </c>
      <c r="B88" s="11">
        <v>2.5</v>
      </c>
      <c r="C88" s="11">
        <v>1</v>
      </c>
      <c r="D88" s="11"/>
      <c r="E88" s="24" t="s">
        <v>331</v>
      </c>
      <c r="F88" s="24" t="s">
        <v>95</v>
      </c>
      <c r="H88" s="145"/>
      <c r="I88" s="145"/>
      <c r="J88" s="147"/>
      <c r="K88" s="147"/>
      <c r="L88" s="147"/>
      <c r="M88" s="147"/>
      <c r="N88" s="147"/>
      <c r="O88" s="147"/>
    </row>
    <row r="89" spans="1:15" s="4" customFormat="1">
      <c r="A89" s="4" t="s">
        <v>281</v>
      </c>
      <c r="B89" s="11">
        <v>2.5</v>
      </c>
      <c r="C89" s="11">
        <v>1</v>
      </c>
      <c r="D89" s="11"/>
      <c r="E89" s="24" t="s">
        <v>343</v>
      </c>
      <c r="F89" s="24" t="s">
        <v>75</v>
      </c>
      <c r="H89" s="145"/>
      <c r="I89" s="145"/>
      <c r="J89" s="147"/>
      <c r="K89" s="147"/>
      <c r="L89" s="147"/>
      <c r="M89" s="147"/>
      <c r="N89" s="147"/>
      <c r="O89" s="147"/>
    </row>
    <row r="90" spans="1:15" s="4" customFormat="1">
      <c r="A90" s="4" t="s">
        <v>247</v>
      </c>
      <c r="B90" s="11">
        <v>2.5</v>
      </c>
      <c r="C90" s="11">
        <v>1</v>
      </c>
      <c r="D90" s="11"/>
      <c r="E90" s="24" t="s">
        <v>345</v>
      </c>
      <c r="F90" s="24" t="s">
        <v>226</v>
      </c>
      <c r="H90" s="145"/>
      <c r="I90" s="145"/>
      <c r="J90" s="147"/>
      <c r="K90" s="147"/>
      <c r="L90" s="147"/>
      <c r="M90" s="147"/>
      <c r="N90" s="147"/>
      <c r="O90" s="147"/>
    </row>
    <row r="91" spans="1:15" s="4" customFormat="1">
      <c r="A91" s="4" t="s">
        <v>253</v>
      </c>
      <c r="B91" s="11">
        <v>2.5</v>
      </c>
      <c r="C91" s="11">
        <v>1</v>
      </c>
      <c r="D91" s="11"/>
      <c r="E91" s="24" t="s">
        <v>106</v>
      </c>
      <c r="F91" s="24" t="s">
        <v>226</v>
      </c>
      <c r="H91" s="145"/>
      <c r="I91" s="145"/>
      <c r="J91" s="147"/>
      <c r="K91" s="147"/>
      <c r="L91" s="147"/>
      <c r="M91" s="147"/>
      <c r="N91" s="147"/>
      <c r="O91" s="147"/>
    </row>
    <row r="92" spans="1:15" s="4" customFormat="1">
      <c r="A92" s="4" t="s">
        <v>285</v>
      </c>
      <c r="B92" s="11">
        <v>2.5</v>
      </c>
      <c r="C92" s="11">
        <v>1</v>
      </c>
      <c r="D92" s="11"/>
      <c r="E92" s="24" t="s">
        <v>179</v>
      </c>
      <c r="F92" s="24" t="s">
        <v>365</v>
      </c>
      <c r="H92" s="147"/>
      <c r="I92" s="165"/>
      <c r="J92" s="165"/>
      <c r="K92" s="165"/>
      <c r="L92" s="147"/>
      <c r="M92"/>
      <c r="N92"/>
    </row>
    <row r="93" spans="1:15" s="4" customFormat="1">
      <c r="A93" s="4" t="s">
        <v>1538</v>
      </c>
      <c r="B93" s="11">
        <v>2.5</v>
      </c>
      <c r="C93" s="11">
        <v>1</v>
      </c>
      <c r="D93" s="11"/>
      <c r="E93" s="24" t="s">
        <v>375</v>
      </c>
      <c r="F93" s="24" t="s">
        <v>350</v>
      </c>
      <c r="H93" s="145"/>
      <c r="I93" s="145"/>
      <c r="J93" s="147"/>
      <c r="K93" s="147"/>
      <c r="L93" s="147"/>
      <c r="M93" s="147"/>
      <c r="N93" s="147"/>
      <c r="O93" s="147"/>
    </row>
    <row r="94" spans="1:15" s="4" customFormat="1">
      <c r="A94" s="4" t="s">
        <v>1539</v>
      </c>
      <c r="B94" s="11">
        <v>2.5</v>
      </c>
      <c r="C94" s="11">
        <v>1</v>
      </c>
      <c r="D94" s="11"/>
      <c r="E94" s="24" t="s">
        <v>368</v>
      </c>
      <c r="F94" s="24" t="s">
        <v>352</v>
      </c>
    </row>
    <row r="95" spans="1:15" s="4" customFormat="1">
      <c r="A95" s="4" t="s">
        <v>1540</v>
      </c>
      <c r="B95" s="11">
        <v>2.5</v>
      </c>
      <c r="C95" s="11">
        <v>1</v>
      </c>
      <c r="D95" s="11"/>
      <c r="E95" s="24" t="s">
        <v>91</v>
      </c>
      <c r="F95" s="24" t="s">
        <v>56</v>
      </c>
      <c r="H95" s="145"/>
      <c r="I95" s="145"/>
      <c r="J95" s="147"/>
      <c r="K95" s="147"/>
      <c r="L95" s="147"/>
      <c r="M95" s="147"/>
      <c r="N95" s="147"/>
    </row>
    <row r="96" spans="1:15" s="4" customFormat="1">
      <c r="A96" s="4" t="s">
        <v>1541</v>
      </c>
      <c r="B96" s="11">
        <v>2.5</v>
      </c>
      <c r="C96" s="11">
        <v>1</v>
      </c>
      <c r="D96" s="11"/>
      <c r="E96" s="24" t="s">
        <v>81</v>
      </c>
      <c r="F96" s="24" t="s">
        <v>371</v>
      </c>
      <c r="H96" s="145"/>
      <c r="I96" s="145"/>
      <c r="J96" s="147"/>
      <c r="K96" s="147"/>
      <c r="L96" s="147"/>
      <c r="M96" s="147"/>
      <c r="N96" s="147"/>
      <c r="O96" s="147"/>
    </row>
    <row r="97" spans="1:15" s="4" customFormat="1">
      <c r="A97" s="4" t="s">
        <v>1542</v>
      </c>
      <c r="B97" s="11">
        <v>2.5</v>
      </c>
      <c r="C97" s="11">
        <v>1</v>
      </c>
      <c r="D97" s="11"/>
      <c r="E97" s="24" t="s">
        <v>81</v>
      </c>
      <c r="F97" s="24" t="s">
        <v>371</v>
      </c>
      <c r="H97" s="145"/>
      <c r="I97" s="145"/>
      <c r="J97" s="147"/>
      <c r="K97" s="147"/>
      <c r="L97" s="147"/>
      <c r="M97" s="147"/>
      <c r="N97" s="147"/>
      <c r="O97" s="147"/>
    </row>
    <row r="98" spans="1:15" s="4" customFormat="1">
      <c r="A98" s="4" t="s">
        <v>1543</v>
      </c>
      <c r="B98" s="11">
        <v>2.5</v>
      </c>
      <c r="C98" s="11">
        <v>1</v>
      </c>
      <c r="D98" s="11"/>
      <c r="E98" s="24" t="s">
        <v>81</v>
      </c>
      <c r="F98" s="24" t="s">
        <v>334</v>
      </c>
      <c r="H98" s="145"/>
      <c r="I98" s="145"/>
      <c r="J98" s="147"/>
      <c r="K98" s="147"/>
      <c r="L98" s="147"/>
      <c r="M98" s="147"/>
      <c r="N98" s="147"/>
      <c r="O98" s="147"/>
    </row>
    <row r="99" spans="1:15" s="4" customFormat="1">
      <c r="A99" s="4" t="s">
        <v>1544</v>
      </c>
      <c r="B99" s="11">
        <v>2.5</v>
      </c>
      <c r="C99" s="11">
        <v>1</v>
      </c>
      <c r="D99" s="11"/>
      <c r="E99" s="24" t="s">
        <v>360</v>
      </c>
      <c r="F99" s="24" t="s">
        <v>226</v>
      </c>
      <c r="H99" s="145"/>
      <c r="I99" s="145"/>
      <c r="J99" s="147"/>
      <c r="K99" s="147"/>
      <c r="L99" s="147"/>
      <c r="M99" s="147"/>
      <c r="N99" s="147"/>
      <c r="O99" s="147"/>
    </row>
    <row r="100" spans="1:15" s="4" customFormat="1">
      <c r="A100" s="4" t="s">
        <v>1545</v>
      </c>
      <c r="B100" s="11">
        <v>2.5</v>
      </c>
      <c r="C100" s="11">
        <v>1</v>
      </c>
      <c r="D100" s="11"/>
      <c r="E100" s="24" t="s">
        <v>194</v>
      </c>
      <c r="F100" s="24" t="s">
        <v>95</v>
      </c>
      <c r="H100" s="145"/>
      <c r="I100" s="145"/>
      <c r="J100" s="147"/>
      <c r="K100" s="147"/>
      <c r="L100" s="147"/>
      <c r="M100" s="147"/>
      <c r="N100" s="147"/>
      <c r="O100" s="147"/>
    </row>
    <row r="101" spans="1:15" s="4" customFormat="1">
      <c r="A101" s="4" t="s">
        <v>1546</v>
      </c>
      <c r="B101" s="11">
        <v>2.5</v>
      </c>
      <c r="C101" s="11">
        <v>1</v>
      </c>
      <c r="D101" s="11"/>
      <c r="E101" s="24" t="s">
        <v>165</v>
      </c>
      <c r="F101" s="24" t="s">
        <v>1484</v>
      </c>
      <c r="H101" s="145"/>
      <c r="I101" s="145"/>
      <c r="J101" s="147"/>
      <c r="K101" s="147"/>
      <c r="L101" s="147"/>
      <c r="M101" s="147"/>
      <c r="N101" s="147"/>
      <c r="O101" s="147"/>
    </row>
    <row r="102" spans="1:15" s="4" customFormat="1">
      <c r="A102" s="4" t="s">
        <v>1547</v>
      </c>
      <c r="B102" s="11">
        <v>2.5</v>
      </c>
      <c r="C102" s="11">
        <v>1</v>
      </c>
      <c r="D102" s="11"/>
      <c r="E102" s="24" t="s">
        <v>1469</v>
      </c>
      <c r="F102" s="24" t="s">
        <v>1508</v>
      </c>
      <c r="H102" s="145"/>
      <c r="I102" s="145"/>
      <c r="J102" s="147"/>
      <c r="K102" s="147"/>
      <c r="L102" s="147"/>
      <c r="M102" s="147"/>
      <c r="N102" s="147"/>
      <c r="O102" s="147"/>
    </row>
    <row r="103" spans="1:15" s="4" customFormat="1">
      <c r="A103" s="4" t="s">
        <v>1548</v>
      </c>
      <c r="B103" s="11">
        <v>2.5</v>
      </c>
      <c r="C103" s="11">
        <v>1</v>
      </c>
      <c r="D103" s="11"/>
      <c r="E103" s="24" t="s">
        <v>1508</v>
      </c>
      <c r="F103" s="24" t="s">
        <v>176</v>
      </c>
      <c r="H103" s="165"/>
      <c r="I103" s="165"/>
      <c r="J103" s="165"/>
      <c r="K103" s="165"/>
      <c r="L103" s="147"/>
      <c r="M103"/>
      <c r="N103"/>
    </row>
    <row r="104" spans="1:15" s="4" customFormat="1">
      <c r="A104" s="4" t="s">
        <v>1549</v>
      </c>
      <c r="B104" s="11">
        <v>2.5</v>
      </c>
      <c r="C104" s="11">
        <v>1</v>
      </c>
      <c r="D104" s="11"/>
      <c r="E104" s="24" t="s">
        <v>418</v>
      </c>
      <c r="F104" s="24" t="s">
        <v>95</v>
      </c>
      <c r="H104" s="145"/>
      <c r="I104" s="145"/>
      <c r="J104" s="147"/>
      <c r="K104" s="147"/>
      <c r="L104" s="147"/>
      <c r="M104" s="147"/>
      <c r="N104" s="147"/>
      <c r="O104" s="147"/>
    </row>
    <row r="105" spans="1:15" s="4" customFormat="1">
      <c r="A105" s="4" t="s">
        <v>1550</v>
      </c>
      <c r="B105" s="11">
        <v>2.5</v>
      </c>
      <c r="C105" s="11">
        <v>1</v>
      </c>
      <c r="D105" s="11"/>
      <c r="E105" s="24" t="s">
        <v>1551</v>
      </c>
      <c r="F105" s="24" t="s">
        <v>56</v>
      </c>
    </row>
    <row r="106" spans="1:15" s="4" customFormat="1">
      <c r="A106" s="4" t="s">
        <v>1552</v>
      </c>
      <c r="B106" s="11">
        <v>2.5</v>
      </c>
      <c r="C106" s="11">
        <v>1</v>
      </c>
      <c r="D106" s="11"/>
      <c r="E106" s="24" t="s">
        <v>1496</v>
      </c>
      <c r="F106" s="24" t="s">
        <v>84</v>
      </c>
      <c r="H106" s="145"/>
      <c r="I106" s="145"/>
      <c r="J106" s="147"/>
      <c r="K106" s="147"/>
      <c r="L106" s="147"/>
      <c r="M106"/>
      <c r="N106"/>
    </row>
    <row r="107" spans="1:15" s="4" customFormat="1">
      <c r="A107" s="4" t="s">
        <v>1553</v>
      </c>
      <c r="B107" s="11">
        <v>2.5</v>
      </c>
      <c r="C107" s="11">
        <v>1</v>
      </c>
      <c r="D107" s="11"/>
      <c r="E107" s="24" t="s">
        <v>357</v>
      </c>
      <c r="F107" s="24" t="s">
        <v>58</v>
      </c>
      <c r="M107"/>
      <c r="N107"/>
    </row>
    <row r="108" spans="1:15" s="4" customFormat="1">
      <c r="A108" s="4" t="s">
        <v>278</v>
      </c>
      <c r="B108" s="11">
        <v>3</v>
      </c>
      <c r="C108" s="11">
        <v>1</v>
      </c>
      <c r="D108" s="11"/>
      <c r="E108" s="24" t="s">
        <v>371</v>
      </c>
      <c r="F108" s="24" t="s">
        <v>95</v>
      </c>
      <c r="M108"/>
      <c r="N108"/>
    </row>
    <row r="109" spans="1:15" s="4" customFormat="1">
      <c r="A109" s="4" t="s">
        <v>320</v>
      </c>
      <c r="B109" s="11">
        <v>3</v>
      </c>
      <c r="C109" s="11">
        <v>1</v>
      </c>
      <c r="D109" s="11"/>
      <c r="E109" s="24" t="s">
        <v>372</v>
      </c>
      <c r="F109" s="24" t="s">
        <v>226</v>
      </c>
      <c r="H109"/>
      <c r="I109"/>
      <c r="J109"/>
      <c r="K109"/>
      <c r="L109"/>
      <c r="M109" s="147"/>
      <c r="N109" s="147"/>
    </row>
    <row r="110" spans="1:15" s="4" customFormat="1">
      <c r="A110" s="4" t="s">
        <v>313</v>
      </c>
      <c r="B110" s="11">
        <v>3</v>
      </c>
      <c r="C110" s="11">
        <v>1</v>
      </c>
      <c r="D110" s="11"/>
      <c r="E110" s="24" t="s">
        <v>377</v>
      </c>
      <c r="F110" s="24" t="s">
        <v>337</v>
      </c>
    </row>
    <row r="111" spans="1:15" s="4" customFormat="1">
      <c r="A111" s="4" t="s">
        <v>1554</v>
      </c>
      <c r="B111" s="11">
        <v>3</v>
      </c>
      <c r="C111" s="11">
        <v>1</v>
      </c>
      <c r="D111" s="11"/>
      <c r="E111" s="24" t="s">
        <v>81</v>
      </c>
      <c r="F111" s="24" t="s">
        <v>95</v>
      </c>
      <c r="H111"/>
      <c r="I111"/>
      <c r="J111"/>
      <c r="K111"/>
      <c r="L111"/>
    </row>
    <row r="112" spans="1:15" s="4" customFormat="1">
      <c r="A112" s="4" t="s">
        <v>1555</v>
      </c>
      <c r="B112" s="11">
        <v>3</v>
      </c>
      <c r="C112" s="11">
        <v>1</v>
      </c>
      <c r="D112" s="11"/>
      <c r="E112" s="24" t="s">
        <v>1556</v>
      </c>
      <c r="F112" s="24" t="s">
        <v>180</v>
      </c>
      <c r="H112" s="147"/>
      <c r="I112" s="147"/>
      <c r="J112" s="147"/>
      <c r="K112" s="147"/>
      <c r="L112" s="147"/>
    </row>
    <row r="113" spans="1:15" s="4" customFormat="1">
      <c r="A113" s="4" t="s">
        <v>1557</v>
      </c>
      <c r="B113" s="11">
        <v>3</v>
      </c>
      <c r="C113" s="11">
        <v>1</v>
      </c>
      <c r="D113" s="11"/>
      <c r="E113" s="24" t="s">
        <v>1558</v>
      </c>
      <c r="F113" s="24" t="s">
        <v>184</v>
      </c>
    </row>
    <row r="114" spans="1:15" s="4" customFormat="1">
      <c r="A114" s="4" t="s">
        <v>297</v>
      </c>
      <c r="B114" s="11">
        <v>3.5</v>
      </c>
      <c r="C114" s="11">
        <v>1</v>
      </c>
      <c r="D114" s="11"/>
      <c r="E114" s="24" t="s">
        <v>362</v>
      </c>
      <c r="F114" s="24" t="s">
        <v>95</v>
      </c>
    </row>
    <row r="115" spans="1:15" s="4" customFormat="1">
      <c r="A115" s="4" t="s">
        <v>315</v>
      </c>
      <c r="B115" s="11">
        <v>3.5</v>
      </c>
      <c r="C115" s="11">
        <v>1</v>
      </c>
      <c r="D115" s="11"/>
      <c r="E115" s="24" t="s">
        <v>345</v>
      </c>
      <c r="F115" s="24" t="s">
        <v>84</v>
      </c>
      <c r="H115" s="145"/>
      <c r="I115" s="145"/>
      <c r="J115" s="147"/>
      <c r="K115" s="147"/>
      <c r="L115" s="147"/>
      <c r="M115"/>
      <c r="N115"/>
    </row>
    <row r="116" spans="1:15" s="4" customFormat="1">
      <c r="A116" s="4" t="s">
        <v>327</v>
      </c>
      <c r="B116" s="11">
        <v>3.5</v>
      </c>
      <c r="C116" s="11">
        <v>1</v>
      </c>
      <c r="D116" s="11"/>
      <c r="E116" s="24" t="s">
        <v>356</v>
      </c>
      <c r="F116" s="24" t="s">
        <v>182</v>
      </c>
    </row>
    <row r="117" spans="1:15" s="4" customFormat="1">
      <c r="A117" s="4" t="s">
        <v>1559</v>
      </c>
      <c r="B117" s="11">
        <v>3.5</v>
      </c>
      <c r="C117" s="11">
        <v>1</v>
      </c>
      <c r="D117" s="11"/>
      <c r="E117" s="24" t="s">
        <v>1560</v>
      </c>
      <c r="F117" s="24" t="s">
        <v>184</v>
      </c>
    </row>
    <row r="118" spans="1:15" s="4" customFormat="1">
      <c r="A118" s="4" t="s">
        <v>1561</v>
      </c>
      <c r="B118" s="11">
        <v>3.5</v>
      </c>
      <c r="C118" s="11">
        <v>1</v>
      </c>
      <c r="D118" s="11"/>
      <c r="E118" s="24" t="s">
        <v>1562</v>
      </c>
      <c r="F118" s="24" t="s">
        <v>184</v>
      </c>
    </row>
    <row r="119" spans="1:15" s="4" customFormat="1">
      <c r="B119" s="11"/>
      <c r="C119" s="5"/>
      <c r="D119" s="11"/>
      <c r="E119" s="24"/>
      <c r="F119" s="24"/>
    </row>
    <row r="120" spans="1:15" s="4" customFormat="1">
      <c r="B120" s="11"/>
      <c r="C120" s="5"/>
      <c r="D120" s="11"/>
      <c r="E120" s="24"/>
      <c r="F120" s="24"/>
      <c r="G120" s="144"/>
    </row>
    <row r="121" spans="1:15" s="4" customFormat="1">
      <c r="B121" s="11"/>
      <c r="C121" s="5"/>
      <c r="D121" s="11"/>
      <c r="E121" s="24"/>
      <c r="F121" s="24"/>
      <c r="G121" s="144"/>
    </row>
    <row r="122" spans="1:15" s="4" customFormat="1">
      <c r="B122" s="11"/>
      <c r="C122" s="5"/>
      <c r="D122" s="11"/>
      <c r="E122" s="24"/>
      <c r="F122" s="24"/>
      <c r="G122" s="144"/>
    </row>
    <row r="123" spans="1:15" s="4" customFormat="1">
      <c r="B123" s="11"/>
      <c r="C123" s="5"/>
      <c r="D123" s="11"/>
      <c r="E123" s="24"/>
      <c r="F123" s="24"/>
    </row>
    <row r="124" spans="1:15">
      <c r="A124" s="4"/>
      <c r="B124" s="11"/>
      <c r="C124" s="5"/>
      <c r="D124" s="11"/>
      <c r="E124" s="24"/>
      <c r="F124" s="24"/>
      <c r="G124" s="144"/>
      <c r="H124"/>
      <c r="I124"/>
      <c r="J124"/>
      <c r="K124"/>
      <c r="L124"/>
      <c r="M124" s="4"/>
      <c r="N124" s="4"/>
      <c r="O124" s="4"/>
    </row>
    <row r="125" spans="1:15">
      <c r="A125" s="4"/>
      <c r="B125" s="11"/>
      <c r="C125" s="5"/>
      <c r="D125" s="11"/>
      <c r="E125" s="24"/>
      <c r="F125" s="24"/>
      <c r="G125" s="144"/>
      <c r="J125" s="147"/>
      <c r="M125"/>
      <c r="N125"/>
      <c r="O125" s="4"/>
    </row>
    <row r="126" spans="1:15">
      <c r="A126" s="4"/>
      <c r="B126" s="11"/>
      <c r="C126" s="5"/>
      <c r="D126" s="11"/>
      <c r="E126" s="24"/>
      <c r="F126" s="24"/>
      <c r="G126" s="144"/>
      <c r="H126" s="4"/>
      <c r="I126" s="4"/>
      <c r="J126" s="4"/>
      <c r="K126" s="4"/>
      <c r="L126" s="4"/>
      <c r="O126" s="4"/>
    </row>
    <row r="127" spans="1:15">
      <c r="A127" s="4"/>
      <c r="B127" s="11"/>
      <c r="C127" s="5"/>
      <c r="D127" s="11"/>
      <c r="E127" s="24"/>
      <c r="F127" s="24"/>
      <c r="G127" s="144"/>
      <c r="H127" s="4"/>
      <c r="I127" s="4"/>
      <c r="J127" s="4"/>
      <c r="K127" s="4"/>
      <c r="L127" s="4"/>
      <c r="M127" s="4"/>
      <c r="N127" s="4"/>
      <c r="O127" s="4"/>
    </row>
    <row r="128" spans="1:15">
      <c r="A128" s="4"/>
      <c r="B128" s="11"/>
      <c r="C128" s="5"/>
      <c r="D128" s="11"/>
      <c r="E128" s="24"/>
      <c r="F128" s="24"/>
      <c r="G128" s="144"/>
      <c r="H128" s="4"/>
      <c r="I128" s="4"/>
      <c r="J128" s="4"/>
      <c r="K128" s="4"/>
      <c r="L128" s="4"/>
      <c r="M128" s="4"/>
      <c r="N128" s="4"/>
      <c r="O128" s="4"/>
    </row>
    <row r="129" spans="1:15">
      <c r="A129" s="4"/>
      <c r="B129" s="11"/>
      <c r="C129" s="5"/>
      <c r="D129" s="11"/>
      <c r="E129" s="24"/>
      <c r="F129" s="24"/>
      <c r="G129" s="144"/>
      <c r="H129"/>
      <c r="I129"/>
      <c r="J129"/>
      <c r="K129"/>
      <c r="L129"/>
      <c r="O129" s="4"/>
    </row>
    <row r="130" spans="1:15">
      <c r="A130" s="4"/>
      <c r="B130" s="11"/>
      <c r="C130" s="5"/>
      <c r="D130" s="11"/>
      <c r="E130" s="24"/>
      <c r="F130" s="24"/>
      <c r="G130" s="4"/>
      <c r="H130" s="147"/>
      <c r="I130" s="165"/>
      <c r="J130" s="165"/>
      <c r="K130" s="165"/>
      <c r="O130" s="4"/>
    </row>
    <row r="131" spans="1:15">
      <c r="A131" s="4"/>
      <c r="B131" s="11"/>
      <c r="C131" s="5"/>
      <c r="D131" s="11"/>
      <c r="E131" s="24"/>
      <c r="F131" s="24"/>
      <c r="G131" s="144"/>
      <c r="J131" s="147"/>
      <c r="O131" s="4"/>
    </row>
    <row r="132" spans="1:15">
      <c r="A132" s="4"/>
      <c r="B132" s="11"/>
      <c r="C132" s="5"/>
      <c r="D132" s="11"/>
      <c r="E132" s="24"/>
      <c r="F132" s="24"/>
      <c r="G132" s="144"/>
      <c r="J132" s="147"/>
      <c r="O132" s="4"/>
    </row>
    <row r="133" spans="1:15">
      <c r="A133" s="4"/>
      <c r="B133" s="11"/>
      <c r="C133" s="5"/>
      <c r="D133" s="11"/>
      <c r="E133" s="24"/>
      <c r="F133" s="24"/>
      <c r="G133" s="144"/>
      <c r="H133" s="4"/>
      <c r="I133" s="4"/>
      <c r="J133" s="4"/>
      <c r="K133" s="4"/>
      <c r="L133" s="4"/>
      <c r="M133" s="4"/>
      <c r="N133" s="4"/>
      <c r="O133" s="4"/>
    </row>
    <row r="134" spans="1:15">
      <c r="A134" s="4"/>
      <c r="B134" s="11"/>
      <c r="C134" s="5"/>
      <c r="D134" s="11"/>
      <c r="E134" s="24"/>
      <c r="F134" s="24"/>
      <c r="G134" s="144"/>
      <c r="J134" s="147"/>
      <c r="O134" s="4"/>
    </row>
    <row r="135" spans="1:15">
      <c r="A135" s="4"/>
      <c r="B135" s="11"/>
      <c r="C135" s="5"/>
      <c r="D135" s="11"/>
      <c r="E135" s="24"/>
      <c r="F135" s="24"/>
      <c r="G135" s="144"/>
      <c r="H135" s="4"/>
      <c r="I135" s="4"/>
      <c r="J135" s="4"/>
      <c r="K135" s="4"/>
      <c r="L135" s="4"/>
      <c r="M135" s="4"/>
      <c r="N135" s="4"/>
      <c r="O135" s="4"/>
    </row>
    <row r="136" spans="1:15">
      <c r="A136" s="4"/>
      <c r="B136" s="11"/>
      <c r="C136" s="5"/>
      <c r="D136" s="11"/>
      <c r="E136" s="24"/>
      <c r="F136" s="24"/>
      <c r="G136" s="144"/>
      <c r="H136" s="4"/>
      <c r="I136" s="4"/>
      <c r="J136" s="4"/>
      <c r="K136" s="4"/>
      <c r="L136" s="4"/>
      <c r="O136" s="4"/>
    </row>
    <row r="137" spans="1:15">
      <c r="A137" s="4"/>
      <c r="B137" s="11"/>
      <c r="C137" s="5"/>
      <c r="D137" s="11"/>
      <c r="E137" s="24"/>
      <c r="F137" s="24"/>
      <c r="G137" s="144"/>
      <c r="H137" s="4"/>
      <c r="I137" s="4"/>
      <c r="J137" s="4"/>
      <c r="K137" s="4"/>
      <c r="L137" s="4"/>
      <c r="M137" s="4"/>
      <c r="N137" s="4"/>
      <c r="O137" s="4"/>
    </row>
    <row r="138" spans="1:15">
      <c r="A138" s="4"/>
      <c r="B138" s="11"/>
      <c r="C138" s="5"/>
      <c r="D138" s="11"/>
      <c r="E138" s="24"/>
      <c r="F138" s="24"/>
      <c r="G138" s="144"/>
      <c r="H138" s="4"/>
      <c r="I138" s="4"/>
      <c r="J138" s="4"/>
      <c r="K138" s="4"/>
      <c r="L138" s="4"/>
      <c r="M138" s="4"/>
      <c r="N138" s="4"/>
      <c r="O138" s="4"/>
    </row>
    <row r="139" spans="1:15">
      <c r="A139" s="4"/>
      <c r="B139" s="11"/>
      <c r="C139" s="5"/>
      <c r="D139" s="11"/>
      <c r="E139" s="24"/>
      <c r="F139" s="24"/>
      <c r="G139" s="143"/>
      <c r="H139" s="4"/>
      <c r="I139" s="4"/>
      <c r="J139" s="4"/>
      <c r="K139" s="4"/>
      <c r="L139" s="4"/>
      <c r="M139" s="4"/>
      <c r="N139" s="4"/>
      <c r="O139" s="4"/>
    </row>
    <row r="140" spans="1:15">
      <c r="A140" s="4"/>
      <c r="B140" s="11"/>
      <c r="C140" s="5"/>
      <c r="D140" s="11"/>
      <c r="E140" s="24"/>
      <c r="F140" s="24"/>
      <c r="G140" s="144"/>
      <c r="H140" s="4"/>
      <c r="I140" s="4"/>
      <c r="J140" s="4"/>
      <c r="K140" s="4"/>
      <c r="L140" s="4"/>
      <c r="M140" s="4"/>
      <c r="N140" s="4"/>
      <c r="O140" s="4"/>
    </row>
    <row r="141" spans="1:15">
      <c r="A141" s="4"/>
      <c r="B141" s="11"/>
      <c r="C141" s="5"/>
      <c r="D141" s="11"/>
      <c r="E141" s="24"/>
      <c r="F141" s="24"/>
      <c r="G141" s="4"/>
      <c r="H141" s="4"/>
      <c r="I141" s="4"/>
      <c r="J141" s="4"/>
      <c r="K141" s="4"/>
      <c r="L141" s="4"/>
      <c r="M141" s="4"/>
      <c r="N141" s="4"/>
      <c r="O141" s="4"/>
    </row>
    <row r="142" spans="1:15">
      <c r="A142" s="4"/>
      <c r="B142" s="11"/>
      <c r="C142" s="5"/>
      <c r="D142" s="11"/>
      <c r="E142" s="24"/>
      <c r="F142" s="24"/>
      <c r="G142" s="144"/>
      <c r="H142" s="4"/>
      <c r="I142" s="4"/>
      <c r="J142" s="4"/>
      <c r="K142" s="4"/>
      <c r="L142" s="4"/>
      <c r="M142" s="4"/>
      <c r="N142" s="4"/>
      <c r="O142" s="4"/>
    </row>
    <row r="143" spans="1:15">
      <c r="A143" s="4"/>
      <c r="B143" s="11"/>
      <c r="C143" s="5"/>
      <c r="D143" s="11"/>
      <c r="E143" s="24"/>
      <c r="F143" s="24"/>
      <c r="G143" s="4"/>
      <c r="H143" s="4"/>
      <c r="I143" s="4"/>
      <c r="J143" s="4"/>
      <c r="K143" s="4"/>
      <c r="L143" s="4"/>
      <c r="M143" s="4"/>
      <c r="N143" s="4"/>
      <c r="O143" s="4"/>
    </row>
    <row r="144" spans="1:15">
      <c r="A144" s="4"/>
      <c r="B144" s="11"/>
      <c r="C144" s="5"/>
      <c r="D144" s="11"/>
      <c r="E144" s="24"/>
      <c r="F144" s="24"/>
      <c r="G144" s="4"/>
      <c r="H144" s="4"/>
      <c r="I144" s="4"/>
      <c r="J144" s="4"/>
      <c r="K144" s="4"/>
      <c r="L144" s="4"/>
      <c r="M144" s="4"/>
      <c r="N144" s="4"/>
      <c r="O144" s="4"/>
    </row>
    <row r="145" spans="1:15">
      <c r="A145" s="4"/>
      <c r="B145" s="11"/>
      <c r="C145" s="5"/>
      <c r="D145" s="11"/>
      <c r="E145" s="24"/>
      <c r="F145" s="24"/>
      <c r="G145" s="4"/>
      <c r="H145" s="4"/>
      <c r="I145" s="4"/>
      <c r="J145" s="4"/>
      <c r="K145" s="4"/>
      <c r="L145" s="4"/>
      <c r="M145" s="4"/>
      <c r="N145" s="4"/>
      <c r="O145" s="4"/>
    </row>
    <row r="146" spans="1:15">
      <c r="A146" s="4"/>
      <c r="B146" s="11"/>
      <c r="C146" s="5"/>
      <c r="D146" s="11"/>
      <c r="E146" s="24"/>
      <c r="F146" s="24"/>
      <c r="G146" s="4"/>
      <c r="J146" s="147"/>
    </row>
    <row r="147" spans="1:15">
      <c r="A147" s="4"/>
      <c r="B147" s="11"/>
      <c r="C147" s="5"/>
      <c r="D147" s="11"/>
      <c r="E147" s="24"/>
      <c r="F147" s="24"/>
      <c r="G147" s="4"/>
      <c r="J147" s="147"/>
    </row>
    <row r="148" spans="1:15">
      <c r="A148" s="4"/>
      <c r="B148" s="11"/>
      <c r="C148" s="5"/>
      <c r="D148" s="11"/>
      <c r="E148" s="24"/>
      <c r="F148" s="24"/>
      <c r="G148" s="144"/>
      <c r="J148" s="147"/>
    </row>
    <row r="149" spans="1:15">
      <c r="A149" s="4"/>
      <c r="B149" s="11"/>
      <c r="C149" s="5"/>
      <c r="D149" s="11"/>
      <c r="E149" s="24"/>
      <c r="F149" s="24"/>
      <c r="G149" s="4"/>
      <c r="J149" s="147"/>
    </row>
    <row r="150" spans="1:15">
      <c r="A150" s="4"/>
      <c r="B150" s="11"/>
      <c r="C150" s="5"/>
      <c r="D150" s="11"/>
      <c r="E150" s="24"/>
      <c r="F150" s="24"/>
      <c r="G150" s="4"/>
      <c r="H150" s="147"/>
      <c r="I150" s="165"/>
      <c r="J150" s="165"/>
      <c r="K150" s="165"/>
      <c r="M150" s="4"/>
      <c r="N150" s="4"/>
      <c r="O150" s="4"/>
    </row>
    <row r="151" spans="1:15">
      <c r="A151" s="4"/>
      <c r="B151" s="11"/>
      <c r="C151" s="5"/>
      <c r="D151" s="11"/>
      <c r="E151" s="24"/>
      <c r="F151" s="24"/>
      <c r="G151" s="144"/>
      <c r="H151" s="4"/>
      <c r="I151" s="4"/>
      <c r="J151" s="4"/>
      <c r="K151" s="4"/>
      <c r="L151" s="4"/>
      <c r="M151" s="4"/>
      <c r="N151" s="4"/>
      <c r="O151" s="4"/>
    </row>
    <row r="152" spans="1:15">
      <c r="A152" s="4"/>
      <c r="B152" s="11"/>
      <c r="C152" s="5"/>
      <c r="D152" s="11"/>
      <c r="E152" s="24"/>
      <c r="F152" s="24"/>
      <c r="G152" s="4"/>
      <c r="J152" s="147"/>
    </row>
    <row r="153" spans="1:15">
      <c r="A153" s="4"/>
      <c r="B153" s="11"/>
      <c r="C153" s="5"/>
      <c r="D153" s="11"/>
      <c r="E153" s="24"/>
      <c r="F153" s="24"/>
      <c r="G153" s="4"/>
      <c r="J153" s="147"/>
    </row>
    <row r="154" spans="1:15">
      <c r="A154" s="4"/>
      <c r="B154" s="11"/>
      <c r="C154" s="5"/>
      <c r="D154" s="11"/>
      <c r="E154" s="24"/>
      <c r="F154" s="24"/>
      <c r="G154" s="4"/>
      <c r="J154" s="147"/>
    </row>
    <row r="155" spans="1:15">
      <c r="A155" s="4"/>
      <c r="B155" s="11"/>
      <c r="C155" s="5"/>
      <c r="D155" s="11"/>
      <c r="E155" s="24"/>
      <c r="F155" s="24"/>
      <c r="G155" s="4"/>
      <c r="J155" s="147"/>
    </row>
    <row r="156" spans="1:15">
      <c r="A156" s="4"/>
      <c r="B156" s="11"/>
      <c r="C156" s="5"/>
      <c r="D156" s="11"/>
      <c r="E156" s="24"/>
      <c r="F156" s="24"/>
      <c r="G156" s="4"/>
      <c r="H156" s="4"/>
      <c r="I156" s="4"/>
      <c r="J156" s="4"/>
      <c r="K156" s="4"/>
      <c r="L156" s="4"/>
      <c r="M156" s="4"/>
      <c r="N156" s="4"/>
      <c r="O156" s="4"/>
    </row>
    <row r="157" spans="1:15">
      <c r="A157" s="4"/>
      <c r="B157" s="11"/>
      <c r="C157" s="5"/>
      <c r="D157" s="11"/>
      <c r="E157" s="24"/>
      <c r="F157" s="24"/>
      <c r="G157" s="4"/>
      <c r="J157" s="147"/>
    </row>
    <row r="158" spans="1:15">
      <c r="A158" s="4"/>
      <c r="B158" s="11"/>
      <c r="C158" s="5"/>
      <c r="D158" s="11"/>
      <c r="E158" s="24"/>
      <c r="F158" s="24"/>
      <c r="G158" s="4"/>
      <c r="J158" s="147"/>
    </row>
    <row r="159" spans="1:15">
      <c r="A159" s="4"/>
      <c r="B159" s="11"/>
      <c r="C159" s="5"/>
      <c r="D159" s="11"/>
      <c r="E159" s="24"/>
      <c r="F159" s="24"/>
      <c r="G159" s="4"/>
      <c r="J159" s="147"/>
    </row>
    <row r="160" spans="1:15">
      <c r="A160" s="4"/>
      <c r="B160" s="11"/>
      <c r="C160" s="5"/>
      <c r="D160" s="11"/>
      <c r="E160" s="24"/>
      <c r="F160" s="24"/>
      <c r="G160" s="4"/>
      <c r="J160" s="147"/>
    </row>
    <row r="161" spans="1:16">
      <c r="A161" s="4"/>
      <c r="B161" s="11"/>
      <c r="C161" s="5"/>
      <c r="D161" s="11"/>
      <c r="E161" s="24"/>
      <c r="F161" s="24"/>
      <c r="G161" s="144"/>
      <c r="H161" s="4"/>
      <c r="I161" s="4"/>
      <c r="J161" s="4"/>
      <c r="K161" s="4"/>
      <c r="L161" s="4"/>
      <c r="M161" s="4"/>
      <c r="N161"/>
      <c r="O161"/>
      <c r="P161" s="4"/>
    </row>
    <row r="162" spans="1:16">
      <c r="A162" s="4"/>
      <c r="B162" s="11"/>
      <c r="C162" s="5"/>
      <c r="D162" s="11"/>
      <c r="E162" s="24"/>
      <c r="F162" s="24"/>
      <c r="G162" s="4"/>
      <c r="H162" s="4"/>
      <c r="I162" s="4"/>
      <c r="J162" s="4"/>
      <c r="K162" s="4"/>
      <c r="L162" s="4"/>
      <c r="M162" s="4"/>
      <c r="N162"/>
      <c r="O162"/>
      <c r="P162" s="4"/>
    </row>
    <row r="163" spans="1:16">
      <c r="A163" s="4"/>
      <c r="B163" s="11"/>
      <c r="C163" s="5"/>
      <c r="D163" s="11"/>
      <c r="E163" s="24"/>
      <c r="F163" s="24"/>
      <c r="G163" s="4"/>
    </row>
    <row r="164" spans="1:16">
      <c r="A164" s="4"/>
      <c r="B164" s="11"/>
      <c r="C164" s="5"/>
      <c r="D164" s="11"/>
      <c r="E164" s="24"/>
      <c r="F164" s="24"/>
      <c r="G164" s="4"/>
    </row>
    <row r="165" spans="1:16">
      <c r="A165" s="4"/>
      <c r="B165" s="11"/>
      <c r="C165" s="5"/>
      <c r="D165" s="11"/>
      <c r="E165" s="24"/>
      <c r="F165" s="24"/>
      <c r="G165" s="4"/>
      <c r="H165" s="4"/>
      <c r="I165" s="4"/>
      <c r="J165" s="4"/>
      <c r="K165" s="4"/>
      <c r="L165" s="4"/>
      <c r="M165" s="4"/>
      <c r="N165"/>
      <c r="O165"/>
      <c r="P165" s="4"/>
    </row>
    <row r="166" spans="1:16">
      <c r="A166" s="4"/>
      <c r="B166" s="11"/>
      <c r="C166" s="5"/>
      <c r="D166" s="11"/>
      <c r="E166" s="24"/>
      <c r="F166" s="24"/>
      <c r="G166" s="144"/>
    </row>
    <row r="167" spans="1:16">
      <c r="A167" s="4"/>
      <c r="B167" s="11"/>
      <c r="C167" s="5"/>
      <c r="D167" s="11"/>
      <c r="E167" s="24"/>
      <c r="F167" s="24"/>
      <c r="G167" s="144"/>
    </row>
    <row r="168" spans="1:16">
      <c r="A168" s="4"/>
      <c r="B168" s="11"/>
      <c r="C168" s="5"/>
      <c r="D168" s="11"/>
      <c r="E168" s="24"/>
      <c r="F168" s="24"/>
      <c r="G168" s="144"/>
    </row>
    <row r="169" spans="1:16">
      <c r="A169" s="4"/>
      <c r="B169" s="11"/>
      <c r="C169" s="5"/>
      <c r="D169" s="11"/>
      <c r="E169" s="24"/>
      <c r="F169" s="24"/>
      <c r="G169" s="4"/>
    </row>
    <row r="170" spans="1:16">
      <c r="A170" s="4"/>
      <c r="B170" s="11"/>
      <c r="C170" s="5"/>
      <c r="D170" s="11"/>
      <c r="E170" s="24"/>
      <c r="F170" s="24"/>
      <c r="G170" s="144"/>
    </row>
    <row r="171" spans="1:16">
      <c r="A171" s="4"/>
      <c r="B171" s="11"/>
      <c r="C171" s="5"/>
      <c r="D171" s="11"/>
      <c r="E171" s="24"/>
      <c r="F171" s="24"/>
      <c r="G171" s="4"/>
      <c r="H171" s="4"/>
      <c r="I171" s="4"/>
      <c r="J171" s="4"/>
      <c r="K171" s="4"/>
      <c r="L171" s="4"/>
      <c r="M171" s="4"/>
      <c r="N171" s="4"/>
      <c r="O171" s="4"/>
      <c r="P171" s="4"/>
    </row>
    <row r="172" spans="1:16">
      <c r="A172" s="4"/>
      <c r="B172" s="11"/>
      <c r="C172" s="5"/>
      <c r="D172" s="11"/>
      <c r="E172" s="24"/>
      <c r="F172" s="24"/>
      <c r="G172" s="4"/>
      <c r="H172" s="4"/>
      <c r="I172" s="4"/>
      <c r="J172" s="4"/>
      <c r="K172" s="4"/>
      <c r="L172" s="4"/>
      <c r="M172" s="4"/>
      <c r="N172" s="4"/>
      <c r="O172" s="4"/>
      <c r="P172" s="4"/>
    </row>
    <row r="173" spans="1:16">
      <c r="A173" s="4"/>
      <c r="B173" s="11"/>
      <c r="C173" s="5"/>
      <c r="D173" s="11"/>
      <c r="E173" s="24"/>
      <c r="F173" s="24"/>
      <c r="G173" s="4"/>
      <c r="H173" s="4"/>
      <c r="I173" s="4"/>
      <c r="J173" s="4"/>
      <c r="K173" s="4"/>
      <c r="L173" s="4"/>
      <c r="M173" s="4"/>
      <c r="N173" s="4"/>
      <c r="O173" s="4"/>
      <c r="P173" s="4"/>
    </row>
    <row r="174" spans="1:16">
      <c r="A174" s="4"/>
      <c r="B174" s="11"/>
      <c r="C174" s="5"/>
      <c r="D174" s="11"/>
      <c r="E174" s="24"/>
      <c r="F174" s="24"/>
      <c r="G174" s="4"/>
      <c r="H174"/>
      <c r="I174"/>
      <c r="J174"/>
      <c r="K174"/>
      <c r="L174"/>
      <c r="M174"/>
      <c r="N174"/>
      <c r="O174"/>
      <c r="P174" s="4"/>
    </row>
    <row r="175" spans="1:16">
      <c r="A175" s="4"/>
      <c r="B175" s="11"/>
      <c r="C175" s="5"/>
      <c r="D175" s="11"/>
      <c r="E175" s="24"/>
      <c r="F175" s="24"/>
      <c r="G175" s="4"/>
      <c r="H175" s="147"/>
      <c r="I175" s="147"/>
      <c r="J175" s="147"/>
      <c r="M175" s="165"/>
      <c r="N175"/>
      <c r="O175"/>
      <c r="P175" s="4"/>
    </row>
    <row r="176" spans="1:16">
      <c r="A176" s="4"/>
      <c r="B176" s="11"/>
      <c r="C176" s="5"/>
      <c r="D176" s="11"/>
      <c r="E176" s="24"/>
      <c r="F176" s="24"/>
      <c r="G176" s="4"/>
      <c r="P176" s="4"/>
    </row>
    <row r="177" spans="1:16">
      <c r="A177" s="4"/>
      <c r="B177" s="11"/>
      <c r="C177" s="5"/>
      <c r="D177" s="11"/>
      <c r="E177" s="24"/>
      <c r="F177" s="24"/>
      <c r="G177" s="4"/>
      <c r="H177" s="4"/>
      <c r="I177" s="4"/>
      <c r="J177" s="4"/>
      <c r="K177" s="4"/>
      <c r="L177" s="4"/>
      <c r="M177" s="4"/>
      <c r="N177" s="4"/>
      <c r="O177" s="4"/>
      <c r="P177" s="4"/>
    </row>
    <row r="178" spans="1:16">
      <c r="A178" s="4"/>
      <c r="B178" s="11"/>
      <c r="C178" s="5"/>
      <c r="D178" s="11"/>
      <c r="E178" s="24"/>
      <c r="F178" s="24"/>
      <c r="G178" s="4"/>
      <c r="H178" s="4"/>
      <c r="I178" s="4"/>
      <c r="J178" s="4"/>
      <c r="K178" s="4"/>
      <c r="L178" s="4"/>
      <c r="M178" s="4"/>
      <c r="N178" s="4"/>
      <c r="O178" s="4"/>
      <c r="P178" s="4"/>
    </row>
    <row r="179" spans="1:16">
      <c r="A179" s="4"/>
      <c r="B179" s="11"/>
      <c r="C179" s="5"/>
      <c r="D179" s="11"/>
      <c r="E179" s="24"/>
      <c r="F179" s="24"/>
      <c r="G179" s="4"/>
      <c r="H179" s="4"/>
      <c r="I179" s="4"/>
      <c r="J179" s="4"/>
      <c r="K179" s="4"/>
      <c r="L179" s="4"/>
      <c r="M179" s="4"/>
      <c r="N179" s="4"/>
      <c r="O179" s="4"/>
      <c r="P179" s="4"/>
    </row>
    <row r="180" spans="1:16">
      <c r="A180" s="4"/>
      <c r="B180" s="11"/>
      <c r="C180" s="5"/>
      <c r="D180" s="11"/>
      <c r="E180" s="24"/>
      <c r="F180" s="24"/>
      <c r="G180" s="4"/>
      <c r="H180" s="4"/>
      <c r="I180" s="4"/>
      <c r="J180" s="4"/>
      <c r="K180" s="4"/>
      <c r="L180" s="4"/>
      <c r="M180" s="4"/>
      <c r="N180" s="4"/>
      <c r="O180" s="4"/>
      <c r="P180" s="4"/>
    </row>
    <row r="181" spans="1:16">
      <c r="A181" s="4"/>
      <c r="B181" s="11"/>
      <c r="C181" s="5"/>
      <c r="D181" s="11"/>
      <c r="E181" s="24"/>
      <c r="F181" s="24"/>
      <c r="G181" s="4"/>
      <c r="H181" s="4"/>
      <c r="I181" s="4"/>
      <c r="J181" s="4"/>
      <c r="K181" s="4"/>
      <c r="L181" s="4"/>
      <c r="M181" s="4"/>
      <c r="N181" s="4"/>
      <c r="O181" s="4"/>
      <c r="P181" s="4"/>
    </row>
    <row r="182" spans="1:16">
      <c r="A182" s="4"/>
      <c r="B182" s="11"/>
      <c r="C182" s="5"/>
      <c r="D182" s="11"/>
      <c r="E182" s="24"/>
      <c r="F182" s="24"/>
      <c r="G182" s="144"/>
      <c r="H182" s="4"/>
      <c r="I182" s="4"/>
      <c r="J182" s="4"/>
      <c r="K182" s="4"/>
      <c r="L182" s="4"/>
      <c r="M182" s="4"/>
      <c r="N182" s="4"/>
      <c r="O182" s="4"/>
      <c r="P182" s="4"/>
    </row>
    <row r="183" spans="1:16">
      <c r="A183" s="4"/>
      <c r="B183" s="11"/>
      <c r="C183" s="5"/>
      <c r="D183" s="11"/>
      <c r="E183" s="24"/>
      <c r="F183" s="24"/>
      <c r="G183" s="144"/>
    </row>
    <row r="184" spans="1:16">
      <c r="A184" s="4"/>
      <c r="B184" s="11"/>
      <c r="C184" s="5"/>
      <c r="D184" s="11"/>
      <c r="E184" s="24"/>
      <c r="F184" s="24"/>
      <c r="G184" s="144"/>
    </row>
    <row r="185" spans="1:16">
      <c r="A185" s="4"/>
      <c r="B185" s="11"/>
      <c r="C185" s="5"/>
      <c r="D185" s="11"/>
      <c r="E185" s="24"/>
      <c r="F185" s="24"/>
      <c r="G185" s="144"/>
    </row>
    <row r="186" spans="1:16">
      <c r="A186" s="4"/>
      <c r="B186" s="11"/>
      <c r="C186" s="5"/>
      <c r="D186" s="11"/>
      <c r="E186" s="24"/>
      <c r="F186" s="24"/>
      <c r="G186" s="144"/>
    </row>
    <row r="187" spans="1:16">
      <c r="A187" s="4"/>
      <c r="B187" s="11"/>
      <c r="C187" s="5"/>
      <c r="D187" s="11"/>
      <c r="E187" s="24"/>
      <c r="F187" s="24"/>
      <c r="G187" s="4"/>
    </row>
    <row r="188" spans="1:16">
      <c r="A188" s="4"/>
      <c r="B188" s="11"/>
      <c r="C188" s="5"/>
      <c r="D188" s="11"/>
      <c r="E188" s="24"/>
      <c r="F188" s="24"/>
      <c r="G188" s="144"/>
    </row>
    <row r="189" spans="1:16">
      <c r="A189" s="4"/>
      <c r="B189" s="11"/>
      <c r="C189" s="5"/>
      <c r="D189" s="11"/>
      <c r="E189" s="24"/>
      <c r="F189" s="24"/>
      <c r="G189" s="144"/>
    </row>
    <row r="190" spans="1:16">
      <c r="A190" s="4"/>
      <c r="B190" s="11"/>
      <c r="C190" s="5"/>
      <c r="D190" s="11"/>
      <c r="E190" s="24"/>
      <c r="F190" s="24"/>
      <c r="G190" s="144"/>
    </row>
    <row r="191" spans="1:16">
      <c r="A191" s="4"/>
      <c r="B191" s="11"/>
      <c r="C191" s="5"/>
      <c r="D191" s="11"/>
      <c r="E191" s="24"/>
      <c r="F191" s="24"/>
      <c r="G191" s="144"/>
    </row>
    <row r="192" spans="1:16">
      <c r="A192" s="4"/>
      <c r="B192" s="11"/>
      <c r="C192" s="5"/>
      <c r="D192" s="11"/>
      <c r="E192" s="24"/>
      <c r="F192" s="24"/>
      <c r="G192" s="4"/>
    </row>
    <row r="193" spans="1:16">
      <c r="A193" s="4"/>
      <c r="B193" s="11"/>
      <c r="C193" s="5"/>
      <c r="D193" s="11"/>
      <c r="E193" s="24"/>
      <c r="F193" s="24"/>
      <c r="G193" s="144"/>
    </row>
    <row r="194" spans="1:16">
      <c r="A194" s="4"/>
      <c r="B194" s="11"/>
      <c r="C194" s="5"/>
      <c r="D194" s="11"/>
      <c r="E194" s="24"/>
      <c r="F194" s="24"/>
      <c r="G194" s="144"/>
    </row>
    <row r="195" spans="1:16">
      <c r="A195" s="4"/>
      <c r="B195" s="11"/>
      <c r="C195" s="5"/>
      <c r="D195" s="11"/>
      <c r="E195" s="24"/>
      <c r="F195" s="24"/>
      <c r="G195" s="144"/>
    </row>
    <row r="196" spans="1:16">
      <c r="A196" s="4"/>
      <c r="B196" s="11"/>
      <c r="C196" s="5"/>
      <c r="D196" s="11"/>
      <c r="E196" s="24"/>
      <c r="F196" s="24"/>
      <c r="G196" s="144"/>
    </row>
    <row r="197" spans="1:16">
      <c r="A197" s="4"/>
      <c r="B197" s="11"/>
      <c r="C197" s="5"/>
      <c r="D197" s="11"/>
      <c r="E197" s="24"/>
      <c r="F197" s="24"/>
      <c r="G197" s="5"/>
      <c r="H197" s="147"/>
      <c r="I197" s="147"/>
      <c r="J197" s="147"/>
      <c r="M197" s="165"/>
      <c r="N197"/>
      <c r="O197"/>
      <c r="P197" s="4"/>
    </row>
    <row r="198" spans="1:16">
      <c r="A198" s="4"/>
      <c r="B198" s="11"/>
      <c r="C198" s="5"/>
      <c r="D198" s="11"/>
      <c r="E198" s="24"/>
      <c r="F198" s="24"/>
      <c r="G198" s="5"/>
    </row>
    <row r="199" spans="1:16">
      <c r="A199" s="4"/>
      <c r="B199" s="11"/>
      <c r="C199" s="5"/>
      <c r="D199" s="11"/>
      <c r="E199" s="24"/>
      <c r="F199" s="24"/>
      <c r="G199" s="9"/>
    </row>
    <row r="200" spans="1:16">
      <c r="A200" s="4"/>
      <c r="B200" s="11"/>
      <c r="C200" s="5"/>
      <c r="D200" s="11"/>
      <c r="E200" s="24"/>
      <c r="F200" s="24"/>
      <c r="G200" s="150"/>
    </row>
    <row r="201" spans="1:16">
      <c r="A201" s="4"/>
      <c r="B201" s="11"/>
      <c r="C201" s="5"/>
      <c r="D201" s="11"/>
      <c r="E201" s="24"/>
      <c r="F201" s="24"/>
      <c r="G201" s="5"/>
    </row>
    <row r="202" spans="1:16">
      <c r="A202" s="4"/>
      <c r="B202" s="11"/>
      <c r="C202" s="5"/>
      <c r="D202" s="11"/>
      <c r="E202" s="24"/>
      <c r="F202" s="24"/>
      <c r="G202" s="5"/>
    </row>
    <row r="203" spans="1:16">
      <c r="A203" s="4"/>
      <c r="B203" s="11"/>
      <c r="C203" s="5"/>
      <c r="D203" s="11"/>
      <c r="E203" s="24"/>
      <c r="F203" s="24"/>
      <c r="G203" s="150"/>
      <c r="H203"/>
      <c r="I203"/>
      <c r="J203"/>
      <c r="K203"/>
      <c r="L203"/>
      <c r="M203"/>
      <c r="P203" s="4"/>
    </row>
    <row r="204" spans="1:16">
      <c r="A204" s="4"/>
      <c r="B204" s="11"/>
      <c r="C204" s="5"/>
      <c r="D204" s="11"/>
      <c r="E204" s="24"/>
      <c r="F204" s="24"/>
      <c r="G204" s="5"/>
      <c r="H204" s="4"/>
      <c r="I204" s="4"/>
      <c r="J204" s="4"/>
      <c r="K204" s="4"/>
      <c r="L204" s="4"/>
      <c r="M204" s="4"/>
      <c r="N204" s="4"/>
      <c r="O204" s="4"/>
      <c r="P204" s="4"/>
    </row>
    <row r="205" spans="1:16">
      <c r="A205" s="4"/>
      <c r="B205" s="11"/>
      <c r="C205" s="5"/>
      <c r="D205" s="11"/>
      <c r="E205" s="24"/>
      <c r="F205" s="24"/>
      <c r="G205" s="150"/>
      <c r="H205" s="4"/>
      <c r="I205" s="4"/>
      <c r="J205" s="4"/>
      <c r="K205" s="4"/>
      <c r="L205" s="4"/>
      <c r="M205" s="4"/>
      <c r="N205" s="4"/>
      <c r="O205" s="4"/>
      <c r="P205" s="4"/>
    </row>
    <row r="206" spans="1:16">
      <c r="A206" s="4"/>
      <c r="B206" s="11"/>
      <c r="C206" s="5"/>
      <c r="D206" s="11"/>
      <c r="E206" s="24"/>
      <c r="F206" s="24"/>
      <c r="G206" s="144"/>
    </row>
    <row r="207" spans="1:16">
      <c r="A207" s="4"/>
      <c r="B207" s="11"/>
      <c r="C207" s="5"/>
      <c r="D207" s="11"/>
      <c r="E207" s="24"/>
      <c r="F207" s="24"/>
      <c r="G207" s="150"/>
    </row>
    <row r="208" spans="1:16">
      <c r="A208" s="4"/>
      <c r="B208" s="11"/>
      <c r="C208" s="5"/>
      <c r="D208" s="11"/>
      <c r="E208" s="24"/>
      <c r="F208" s="24"/>
      <c r="G208" s="150"/>
    </row>
    <row r="209" spans="1:16">
      <c r="A209" s="4"/>
      <c r="B209" s="11"/>
      <c r="C209" s="5"/>
      <c r="D209" s="11"/>
      <c r="E209" s="24"/>
      <c r="F209" s="24"/>
      <c r="G209" s="150"/>
    </row>
    <row r="210" spans="1:16">
      <c r="A210" s="4"/>
      <c r="B210" s="11"/>
      <c r="C210" s="5"/>
      <c r="D210" s="11"/>
      <c r="E210" s="24"/>
      <c r="F210" s="24"/>
      <c r="G210" s="150"/>
      <c r="H210" s="147"/>
      <c r="I210" s="147"/>
      <c r="J210" s="147"/>
      <c r="N210"/>
      <c r="O210"/>
      <c r="P210" s="4"/>
    </row>
    <row r="211" spans="1:16">
      <c r="A211" s="4"/>
      <c r="B211" s="11"/>
      <c r="C211" s="5"/>
      <c r="D211" s="11"/>
      <c r="E211" s="24"/>
      <c r="F211" s="24"/>
      <c r="G211" s="150"/>
    </row>
    <row r="212" spans="1:16">
      <c r="A212" s="4"/>
      <c r="B212" s="11"/>
      <c r="C212" s="5"/>
      <c r="D212" s="11"/>
      <c r="E212" s="24"/>
      <c r="F212" s="24"/>
      <c r="G212" s="150"/>
    </row>
    <row r="213" spans="1:16">
      <c r="A213" s="4"/>
      <c r="B213" s="11"/>
      <c r="C213" s="5"/>
      <c r="D213" s="11"/>
      <c r="E213" s="24"/>
      <c r="F213" s="24"/>
      <c r="G213" s="150"/>
    </row>
    <row r="214" spans="1:16">
      <c r="A214" s="4"/>
      <c r="B214" s="11"/>
      <c r="C214" s="5"/>
      <c r="D214" s="11"/>
      <c r="E214" s="24"/>
      <c r="F214" s="24"/>
      <c r="G214" s="150"/>
    </row>
    <row r="215" spans="1:16">
      <c r="A215" s="4"/>
      <c r="B215" s="11"/>
      <c r="C215" s="5"/>
      <c r="D215" s="11"/>
      <c r="E215" s="24"/>
      <c r="F215" s="24"/>
      <c r="G215" s="150"/>
    </row>
    <row r="216" spans="1:16">
      <c r="A216" s="4"/>
      <c r="B216" s="11"/>
      <c r="C216" s="5"/>
      <c r="D216" s="11"/>
      <c r="E216" s="24"/>
      <c r="F216" s="24"/>
      <c r="G216" s="150"/>
    </row>
    <row r="217" spans="1:16">
      <c r="A217" s="4"/>
      <c r="B217" s="11"/>
      <c r="C217" s="5"/>
      <c r="D217" s="11"/>
      <c r="E217" s="24"/>
      <c r="F217" s="24"/>
      <c r="G217" s="150"/>
    </row>
    <row r="218" spans="1:16">
      <c r="A218" s="4"/>
      <c r="B218" s="11"/>
      <c r="C218" s="5"/>
      <c r="D218" s="11"/>
      <c r="E218" s="24"/>
      <c r="F218" s="24"/>
      <c r="G218" s="150"/>
    </row>
    <row r="219" spans="1:16">
      <c r="A219" s="4"/>
      <c r="B219" s="11"/>
      <c r="C219" s="5"/>
      <c r="D219" s="11"/>
      <c r="E219" s="24"/>
      <c r="F219" s="24"/>
      <c r="G219" s="150"/>
    </row>
    <row r="220" spans="1:16">
      <c r="A220" s="4"/>
      <c r="B220" s="11"/>
      <c r="C220" s="5"/>
      <c r="D220" s="11"/>
      <c r="E220" s="24"/>
      <c r="F220" s="24"/>
      <c r="G220" s="150"/>
    </row>
    <row r="221" spans="1:16">
      <c r="A221" s="4"/>
      <c r="B221" s="11"/>
      <c r="C221" s="5"/>
      <c r="D221" s="11"/>
      <c r="E221" s="24"/>
      <c r="F221" s="24"/>
      <c r="G221" s="150"/>
    </row>
    <row r="222" spans="1:16">
      <c r="A222" s="4"/>
      <c r="B222" s="11"/>
      <c r="C222" s="5"/>
      <c r="D222" s="11"/>
      <c r="E222" s="24"/>
      <c r="F222" s="24"/>
      <c r="G222" s="150"/>
    </row>
    <row r="223" spans="1:16">
      <c r="A223" s="4"/>
      <c r="B223" s="11"/>
      <c r="C223" s="5"/>
      <c r="D223" s="11"/>
      <c r="E223" s="24"/>
      <c r="F223" s="24"/>
      <c r="G223" s="150"/>
    </row>
    <row r="224" spans="1:16">
      <c r="A224" s="4"/>
      <c r="B224" s="11"/>
      <c r="C224" s="5"/>
      <c r="D224" s="11"/>
      <c r="E224" s="24"/>
      <c r="F224" s="24"/>
      <c r="G224" s="150"/>
    </row>
    <row r="225" spans="1:7">
      <c r="A225" s="4"/>
      <c r="B225" s="11"/>
      <c r="C225" s="5"/>
      <c r="D225" s="11"/>
      <c r="E225" s="24"/>
      <c r="F225" s="24"/>
      <c r="G225" s="150"/>
    </row>
    <row r="226" spans="1:7">
      <c r="A226" s="4"/>
      <c r="B226" s="11"/>
      <c r="C226" s="5"/>
      <c r="D226" s="11"/>
      <c r="E226" s="24"/>
      <c r="F226" s="24"/>
      <c r="G226" s="150"/>
    </row>
    <row r="227" spans="1:7">
      <c r="A227" s="4"/>
      <c r="B227" s="11"/>
      <c r="C227" s="5"/>
      <c r="D227" s="11"/>
      <c r="E227" s="24"/>
      <c r="F227" s="24"/>
      <c r="G227" s="150"/>
    </row>
    <row r="228" spans="1:7">
      <c r="A228" s="4"/>
      <c r="B228" s="11"/>
      <c r="C228" s="5"/>
      <c r="D228" s="11"/>
      <c r="E228" s="24"/>
      <c r="F228" s="24"/>
      <c r="G228" s="150"/>
    </row>
    <row r="229" spans="1:7">
      <c r="A229" s="4"/>
      <c r="B229" s="11"/>
      <c r="C229" s="5"/>
      <c r="D229" s="11"/>
      <c r="E229" s="24"/>
      <c r="F229" s="24"/>
      <c r="G229" s="150"/>
    </row>
    <row r="230" spans="1:7">
      <c r="A230" s="4"/>
      <c r="B230" s="11"/>
      <c r="C230" s="5"/>
      <c r="D230" s="11"/>
      <c r="E230" s="24"/>
      <c r="F230" s="24"/>
      <c r="G230" s="150"/>
    </row>
    <row r="231" spans="1:7">
      <c r="A231" s="4"/>
      <c r="B231" s="11"/>
      <c r="C231" s="5"/>
      <c r="D231" s="11"/>
      <c r="E231" s="24"/>
      <c r="F231" s="24"/>
      <c r="G231" s="150"/>
    </row>
    <row r="232" spans="1:7">
      <c r="A232" s="4"/>
      <c r="B232" s="11"/>
      <c r="C232" s="5"/>
      <c r="D232" s="11"/>
      <c r="E232" s="24"/>
      <c r="F232" s="24"/>
      <c r="G232" s="150"/>
    </row>
    <row r="233" spans="1:7">
      <c r="A233" s="4"/>
      <c r="B233" s="11"/>
      <c r="C233" s="5"/>
      <c r="D233" s="11"/>
      <c r="E233" s="24"/>
      <c r="F233" s="24"/>
      <c r="G233" s="150"/>
    </row>
    <row r="234" spans="1:7">
      <c r="A234" s="4"/>
      <c r="B234" s="11"/>
      <c r="C234" s="5"/>
      <c r="D234" s="11"/>
      <c r="E234" s="24"/>
      <c r="F234" s="24"/>
      <c r="G234" s="150"/>
    </row>
    <row r="235" spans="1:7">
      <c r="A235" s="4"/>
      <c r="B235" s="11"/>
      <c r="C235" s="5"/>
      <c r="D235" s="11"/>
      <c r="E235" s="24"/>
      <c r="F235" s="24"/>
      <c r="G235" s="150"/>
    </row>
    <row r="236" spans="1:7">
      <c r="A236" s="4"/>
      <c r="B236" s="11"/>
      <c r="C236" s="5"/>
      <c r="D236" s="11"/>
      <c r="E236" s="24"/>
      <c r="F236" s="24"/>
      <c r="G236" s="150"/>
    </row>
    <row r="237" spans="1:7">
      <c r="A237" s="4"/>
      <c r="B237" s="11"/>
      <c r="C237" s="5"/>
      <c r="D237" s="11"/>
      <c r="E237" s="24"/>
      <c r="F237" s="24"/>
      <c r="G237" s="150"/>
    </row>
    <row r="238" spans="1:7">
      <c r="A238" s="4"/>
      <c r="B238" s="11"/>
      <c r="C238" s="5"/>
      <c r="D238" s="11"/>
      <c r="E238" s="24"/>
      <c r="F238" s="24"/>
      <c r="G238" s="150"/>
    </row>
    <row r="239" spans="1:7">
      <c r="A239" s="4"/>
      <c r="B239" s="11"/>
      <c r="C239" s="5"/>
      <c r="D239" s="11"/>
      <c r="E239" s="24"/>
      <c r="F239" s="24"/>
      <c r="G239" s="150"/>
    </row>
    <row r="240" spans="1:7">
      <c r="A240" s="4"/>
      <c r="B240" s="11"/>
      <c r="C240" s="5"/>
      <c r="D240" s="11"/>
      <c r="E240" s="24"/>
      <c r="F240" s="24"/>
      <c r="G240" s="150"/>
    </row>
    <row r="241" spans="1:7">
      <c r="A241" s="4"/>
      <c r="B241" s="11"/>
      <c r="C241" s="5"/>
      <c r="D241" s="11"/>
      <c r="E241" s="24"/>
      <c r="F241" s="24"/>
      <c r="G241" s="150"/>
    </row>
    <row r="242" spans="1:7">
      <c r="A242" s="4"/>
      <c r="B242" s="11"/>
      <c r="C242" s="5"/>
      <c r="D242" s="11"/>
      <c r="E242" s="24"/>
      <c r="F242" s="24"/>
      <c r="G242" s="150"/>
    </row>
    <row r="243" spans="1:7">
      <c r="A243" s="4"/>
      <c r="B243" s="11"/>
      <c r="C243" s="5"/>
      <c r="D243" s="11"/>
      <c r="E243" s="24"/>
      <c r="F243" s="24"/>
      <c r="G243" s="150"/>
    </row>
    <row r="244" spans="1:7">
      <c r="A244" s="4"/>
      <c r="B244" s="11"/>
      <c r="C244" s="5"/>
      <c r="D244" s="11"/>
      <c r="E244" s="24"/>
      <c r="F244" s="24"/>
      <c r="G244" s="150"/>
    </row>
    <row r="245" spans="1:7">
      <c r="A245" s="4"/>
      <c r="B245" s="11"/>
      <c r="C245" s="5"/>
      <c r="D245" s="11"/>
      <c r="E245" s="24"/>
      <c r="F245" s="24"/>
      <c r="G245" s="150"/>
    </row>
    <row r="246" spans="1:7">
      <c r="A246" s="4"/>
      <c r="B246" s="11"/>
      <c r="C246" s="5"/>
      <c r="D246" s="11"/>
      <c r="E246" s="24"/>
      <c r="F246" s="24"/>
      <c r="G246" s="150"/>
    </row>
    <row r="247" spans="1:7">
      <c r="A247" s="4"/>
      <c r="B247" s="11"/>
      <c r="C247" s="5"/>
      <c r="D247" s="11"/>
      <c r="E247" s="24"/>
      <c r="F247" s="24"/>
      <c r="G247" s="150"/>
    </row>
    <row r="248" spans="1:7">
      <c r="A248" s="4"/>
      <c r="B248" s="11"/>
      <c r="C248" s="5"/>
      <c r="D248" s="11"/>
      <c r="E248" s="24"/>
      <c r="F248" s="24"/>
      <c r="G248" s="150"/>
    </row>
    <row r="249" spans="1:7">
      <c r="A249" s="4"/>
      <c r="B249" s="11"/>
      <c r="C249" s="5"/>
      <c r="D249" s="11"/>
      <c r="E249" s="24"/>
      <c r="F249" s="24"/>
      <c r="G249" s="150"/>
    </row>
    <row r="250" spans="1:7">
      <c r="A250" s="4"/>
      <c r="B250" s="11"/>
      <c r="C250" s="5"/>
      <c r="D250" s="11"/>
      <c r="E250" s="24"/>
      <c r="F250" s="24"/>
      <c r="G250" s="150"/>
    </row>
    <row r="251" spans="1:7">
      <c r="A251" s="4"/>
      <c r="B251" s="11"/>
      <c r="C251" s="5"/>
      <c r="D251" s="11"/>
      <c r="E251" s="24"/>
      <c r="F251" s="24"/>
      <c r="G251" s="150"/>
    </row>
    <row r="252" spans="1:7">
      <c r="A252" s="4"/>
      <c r="B252" s="11"/>
      <c r="C252" s="5"/>
      <c r="D252" s="11"/>
      <c r="E252" s="24"/>
      <c r="F252" s="24"/>
      <c r="G252" s="150"/>
    </row>
    <row r="253" spans="1:7">
      <c r="A253" s="4"/>
      <c r="B253" s="11"/>
      <c r="C253" s="5"/>
      <c r="D253" s="11"/>
      <c r="E253" s="24"/>
      <c r="F253" s="24"/>
      <c r="G253" s="150"/>
    </row>
    <row r="254" spans="1:7">
      <c r="A254" s="4"/>
      <c r="B254" s="11"/>
      <c r="C254" s="5"/>
      <c r="D254" s="11"/>
      <c r="E254" s="24"/>
      <c r="F254" s="24"/>
      <c r="G254" s="150"/>
    </row>
    <row r="255" spans="1:7">
      <c r="A255" s="4"/>
      <c r="B255" s="11"/>
      <c r="C255" s="5"/>
      <c r="D255" s="11"/>
      <c r="E255" s="24"/>
      <c r="F255" s="24"/>
      <c r="G255" s="150"/>
    </row>
    <row r="256" spans="1:7">
      <c r="A256" s="4"/>
      <c r="B256" s="11"/>
      <c r="C256" s="5"/>
      <c r="D256" s="11"/>
      <c r="E256" s="24"/>
      <c r="F256" s="24"/>
      <c r="G256" s="150"/>
    </row>
    <row r="257" spans="1:7">
      <c r="A257" s="4"/>
      <c r="B257" s="11"/>
      <c r="C257" s="5"/>
      <c r="D257" s="11"/>
      <c r="E257" s="24"/>
      <c r="F257" s="24"/>
      <c r="G257" s="150"/>
    </row>
    <row r="258" spans="1:7">
      <c r="A258" s="4"/>
      <c r="B258" s="11"/>
      <c r="C258" s="5"/>
      <c r="D258" s="11"/>
      <c r="E258" s="24"/>
      <c r="F258" s="24"/>
      <c r="G258" s="150"/>
    </row>
    <row r="259" spans="1:7">
      <c r="A259" s="4"/>
      <c r="B259" s="11"/>
      <c r="C259" s="5"/>
      <c r="D259" s="11"/>
      <c r="E259" s="24"/>
      <c r="F259" s="24"/>
      <c r="G259" s="150"/>
    </row>
    <row r="260" spans="1:7">
      <c r="A260" s="4"/>
      <c r="B260" s="11"/>
      <c r="C260" s="5"/>
      <c r="D260" s="11"/>
      <c r="E260" s="24"/>
      <c r="F260" s="24"/>
      <c r="G260" s="150"/>
    </row>
    <row r="261" spans="1:7">
      <c r="A261" s="4"/>
      <c r="B261" s="11"/>
      <c r="C261" s="5"/>
      <c r="D261" s="11"/>
      <c r="E261" s="24"/>
      <c r="F261" s="24"/>
      <c r="G261" s="150"/>
    </row>
  </sheetData>
  <sortState xmlns:xlrd2="http://schemas.microsoft.com/office/spreadsheetml/2017/richdata2" ref="A10:B160">
    <sortCondition ref="A10:A160"/>
  </sortState>
  <mergeCells count="2">
    <mergeCell ref="A3:H3"/>
    <mergeCell ref="A4:H4"/>
  </mergeCells>
  <phoneticPr fontId="5" type="noConversion"/>
  <printOptions horizontalCentered="1"/>
  <pageMargins left="0.75" right="0.75" top="0.83" bottom="0.6" header="0.5" footer="0.5"/>
  <pageSetup fitToHeight="1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233"/>
  <sheetViews>
    <sheetView view="pageBreakPreview" topLeftCell="A11" zoomScale="130" zoomScaleNormal="100" zoomScaleSheetLayoutView="130" workbookViewId="0">
      <selection activeCell="A150" sqref="A150"/>
    </sheetView>
  </sheetViews>
  <sheetFormatPr baseColWidth="10" defaultColWidth="8.83203125" defaultRowHeight="15"/>
  <cols>
    <col min="1" max="1" width="19.33203125" style="210" customWidth="1"/>
    <col min="2" max="2" width="3.1640625" style="209" bestFit="1" customWidth="1"/>
    <col min="3" max="3" width="10.33203125" style="209" customWidth="1"/>
    <col min="4" max="4" width="13" style="209" bestFit="1" customWidth="1"/>
    <col min="5" max="5" width="4" style="210" bestFit="1" customWidth="1"/>
    <col min="6" max="6" width="26.83203125" style="210" customWidth="1"/>
    <col min="7" max="7" width="4" style="209" customWidth="1"/>
    <col min="8" max="8" width="10.1640625" style="212" bestFit="1" customWidth="1"/>
    <col min="9" max="9" width="14.5" style="212" customWidth="1"/>
    <col min="10" max="10" width="16.5" style="119" customWidth="1"/>
    <col min="11" max="11" width="13.83203125" style="314" bestFit="1" customWidth="1"/>
    <col min="12" max="12" width="8.83203125" style="119"/>
    <col min="13" max="13" width="8.83203125" style="316"/>
    <col min="14" max="14" width="8.83203125" style="317"/>
    <col min="15" max="16384" width="8.83203125" style="119"/>
  </cols>
  <sheetData>
    <row r="1" spans="1:11" ht="16">
      <c r="A1" s="116" t="s">
        <v>380</v>
      </c>
      <c r="B1" s="338"/>
      <c r="C1" s="338"/>
      <c r="D1" s="117"/>
      <c r="E1" s="117"/>
      <c r="F1" s="116"/>
      <c r="G1" s="116"/>
      <c r="H1" s="322"/>
      <c r="I1" s="118" t="s">
        <v>1</v>
      </c>
    </row>
    <row r="2" spans="1:11" ht="16">
      <c r="A2" s="116"/>
      <c r="B2" s="338"/>
      <c r="C2" s="338"/>
      <c r="D2" s="117"/>
      <c r="E2" s="117"/>
      <c r="F2" s="116"/>
      <c r="G2" s="116"/>
      <c r="H2" s="322"/>
      <c r="I2" s="118" t="s">
        <v>2</v>
      </c>
    </row>
    <row r="3" spans="1:11" ht="15.75" customHeight="1">
      <c r="A3" s="397" t="s">
        <v>1571</v>
      </c>
      <c r="B3" s="397"/>
      <c r="C3" s="397"/>
      <c r="D3" s="397"/>
      <c r="E3" s="397"/>
      <c r="F3" s="397"/>
      <c r="G3" s="397"/>
      <c r="H3" s="397"/>
      <c r="I3" s="397"/>
    </row>
    <row r="4" spans="1:11" ht="15.75" customHeight="1">
      <c r="A4" s="397" t="s">
        <v>381</v>
      </c>
      <c r="B4" s="397"/>
      <c r="C4" s="397"/>
      <c r="D4" s="397"/>
      <c r="E4" s="397"/>
      <c r="F4" s="397"/>
      <c r="G4" s="397"/>
      <c r="H4" s="397"/>
      <c r="I4" s="397"/>
    </row>
    <row r="5" spans="1:11" ht="15.75" customHeight="1">
      <c r="A5" s="338"/>
      <c r="B5" s="338"/>
      <c r="C5" s="338"/>
      <c r="D5" s="338"/>
      <c r="E5" s="338"/>
      <c r="F5" s="338"/>
      <c r="G5" s="338"/>
      <c r="H5" s="338"/>
      <c r="I5" s="338"/>
    </row>
    <row r="6" spans="1:11" ht="15.75" customHeight="1">
      <c r="A6" s="120" t="s">
        <v>382</v>
      </c>
      <c r="B6" s="338"/>
      <c r="C6" s="338"/>
      <c r="D6" s="338"/>
      <c r="E6" s="338"/>
      <c r="F6" s="120" t="s">
        <v>383</v>
      </c>
      <c r="G6" s="338"/>
      <c r="H6" s="338"/>
      <c r="I6" s="338"/>
    </row>
    <row r="7" spans="1:11" ht="18">
      <c r="A7" s="121"/>
      <c r="B7" s="121"/>
      <c r="C7" s="122" t="s">
        <v>384</v>
      </c>
      <c r="D7" s="155" t="s">
        <v>385</v>
      </c>
      <c r="E7" s="121"/>
      <c r="F7" s="121"/>
      <c r="G7" s="121"/>
      <c r="H7" s="122" t="s">
        <v>384</v>
      </c>
      <c r="I7" s="155" t="s">
        <v>385</v>
      </c>
    </row>
    <row r="8" spans="1:11" ht="16">
      <c r="A8" s="123" t="s">
        <v>13</v>
      </c>
      <c r="B8" s="124" t="s">
        <v>15</v>
      </c>
      <c r="C8" s="125" t="s">
        <v>107</v>
      </c>
      <c r="D8" s="159" t="s">
        <v>386</v>
      </c>
      <c r="E8" s="123"/>
      <c r="F8" s="123" t="s">
        <v>13</v>
      </c>
      <c r="G8" s="124" t="s">
        <v>15</v>
      </c>
      <c r="H8" s="125" t="s">
        <v>107</v>
      </c>
      <c r="I8" s="159" t="s">
        <v>386</v>
      </c>
      <c r="J8" s="323" t="s">
        <v>387</v>
      </c>
      <c r="K8" s="323" t="s">
        <v>388</v>
      </c>
    </row>
    <row r="9" spans="1:11" ht="7.5" customHeight="1">
      <c r="A9" s="126"/>
      <c r="B9" s="127"/>
      <c r="C9" s="128"/>
      <c r="D9" s="128"/>
      <c r="E9" s="126"/>
      <c r="F9" s="126"/>
      <c r="G9" s="127"/>
      <c r="H9" s="128"/>
      <c r="I9" s="128"/>
    </row>
    <row r="10" spans="1:11" s="129" customFormat="1" ht="14">
      <c r="A10" s="133" t="s">
        <v>1413</v>
      </c>
      <c r="B10" s="320">
        <v>3</v>
      </c>
      <c r="C10" s="134">
        <v>1.4333333333</v>
      </c>
      <c r="D10" s="5" t="s">
        <v>1307</v>
      </c>
      <c r="E10" s="324"/>
      <c r="F10" s="132" t="s">
        <v>177</v>
      </c>
      <c r="G10" s="318">
        <v>3</v>
      </c>
      <c r="H10" s="131">
        <v>0.7</v>
      </c>
      <c r="I10" s="5" t="s">
        <v>1307</v>
      </c>
      <c r="J10" s="4" t="s">
        <v>1622</v>
      </c>
      <c r="K10" s="4" t="s">
        <v>176</v>
      </c>
    </row>
    <row r="11" spans="1:11" s="129" customFormat="1" ht="14">
      <c r="A11" s="132" t="s">
        <v>1400</v>
      </c>
      <c r="B11" s="318">
        <v>3</v>
      </c>
      <c r="C11" s="131">
        <v>15.233333332999999</v>
      </c>
      <c r="D11" s="5" t="s">
        <v>1310</v>
      </c>
      <c r="E11" s="324"/>
      <c r="F11" s="132" t="s">
        <v>64</v>
      </c>
      <c r="G11" s="318">
        <v>3</v>
      </c>
      <c r="H11" s="131">
        <v>0.73333333329999995</v>
      </c>
      <c r="I11" s="5" t="s">
        <v>1307</v>
      </c>
      <c r="J11" s="4" t="s">
        <v>392</v>
      </c>
      <c r="K11" s="4" t="s">
        <v>391</v>
      </c>
    </row>
    <row r="12" spans="1:11" s="129" customFormat="1" ht="14">
      <c r="A12" s="139" t="s">
        <v>106</v>
      </c>
      <c r="B12" s="321">
        <v>3</v>
      </c>
      <c r="C12" s="141">
        <v>34.533333333000002</v>
      </c>
      <c r="D12" s="331" t="s">
        <v>1313</v>
      </c>
      <c r="E12" s="324"/>
      <c r="F12" s="133" t="s">
        <v>94</v>
      </c>
      <c r="G12" s="320">
        <v>3</v>
      </c>
      <c r="H12" s="134">
        <v>0.83333333330000003</v>
      </c>
      <c r="I12" s="5" t="s">
        <v>1307</v>
      </c>
      <c r="J12" s="4" t="s">
        <v>91</v>
      </c>
      <c r="K12" s="4" t="s">
        <v>391</v>
      </c>
    </row>
    <row r="13" spans="1:11" s="129" customFormat="1" ht="14">
      <c r="A13" s="133" t="s">
        <v>168</v>
      </c>
      <c r="B13" s="320">
        <v>3</v>
      </c>
      <c r="C13" s="134">
        <v>10.233333332999999</v>
      </c>
      <c r="D13" s="5" t="s">
        <v>1306</v>
      </c>
      <c r="E13" s="324"/>
      <c r="F13" s="133" t="s">
        <v>1407</v>
      </c>
      <c r="G13" s="320">
        <v>3</v>
      </c>
      <c r="H13" s="134">
        <v>0.96666666670000001</v>
      </c>
      <c r="I13" s="5" t="s">
        <v>1307</v>
      </c>
      <c r="J13" s="4" t="s">
        <v>194</v>
      </c>
      <c r="K13" s="4" t="s">
        <v>406</v>
      </c>
    </row>
    <row r="14" spans="1:11" s="129" customFormat="1" ht="14">
      <c r="A14" s="132" t="s">
        <v>1312</v>
      </c>
      <c r="B14" s="318">
        <v>3</v>
      </c>
      <c r="C14" s="131">
        <v>30.2</v>
      </c>
      <c r="D14" s="5" t="s">
        <v>1313</v>
      </c>
      <c r="E14" s="324"/>
      <c r="F14" s="133" t="s">
        <v>1607</v>
      </c>
      <c r="G14" s="320">
        <v>1</v>
      </c>
      <c r="H14" s="134">
        <v>1.2</v>
      </c>
      <c r="I14" s="5" t="s">
        <v>1307</v>
      </c>
      <c r="J14" s="4" t="s">
        <v>1597</v>
      </c>
      <c r="K14" s="4" t="s">
        <v>176</v>
      </c>
    </row>
    <row r="15" spans="1:11" s="129" customFormat="1" ht="14">
      <c r="A15" s="132" t="s">
        <v>207</v>
      </c>
      <c r="B15" s="318">
        <v>3</v>
      </c>
      <c r="C15" s="131">
        <v>2.8333333333000001</v>
      </c>
      <c r="D15" s="5" t="s">
        <v>1307</v>
      </c>
      <c r="E15" s="324"/>
      <c r="F15" s="132" t="s">
        <v>1408</v>
      </c>
      <c r="G15" s="318">
        <v>3</v>
      </c>
      <c r="H15" s="131">
        <v>1.3333333332999999</v>
      </c>
      <c r="I15" s="5" t="s">
        <v>1307</v>
      </c>
      <c r="J15" s="4" t="s">
        <v>407</v>
      </c>
      <c r="K15" s="4" t="s">
        <v>337</v>
      </c>
    </row>
    <row r="16" spans="1:11" s="129" customFormat="1" ht="14">
      <c r="A16" s="133" t="s">
        <v>1432</v>
      </c>
      <c r="B16" s="320">
        <v>3</v>
      </c>
      <c r="C16" s="134">
        <v>6.4666666667000001</v>
      </c>
      <c r="D16" s="5" t="s">
        <v>1306</v>
      </c>
      <c r="E16" s="324"/>
      <c r="F16" s="133" t="s">
        <v>1413</v>
      </c>
      <c r="G16" s="320">
        <v>3</v>
      </c>
      <c r="H16" s="134">
        <v>1.4333333333</v>
      </c>
      <c r="I16" s="5" t="s">
        <v>1307</v>
      </c>
      <c r="J16" s="4"/>
      <c r="K16" s="4"/>
    </row>
    <row r="17" spans="1:11" s="129" customFormat="1" ht="14">
      <c r="A17" s="132" t="s">
        <v>1420</v>
      </c>
      <c r="B17" s="318">
        <v>3</v>
      </c>
      <c r="C17" s="131">
        <v>25.6</v>
      </c>
      <c r="D17" s="5" t="s">
        <v>1310</v>
      </c>
      <c r="E17" s="324"/>
      <c r="F17" s="133" t="s">
        <v>37</v>
      </c>
      <c r="G17" s="320">
        <v>3</v>
      </c>
      <c r="H17" s="134">
        <v>1.5</v>
      </c>
      <c r="I17" s="5" t="s">
        <v>1307</v>
      </c>
      <c r="J17" s="4" t="s">
        <v>392</v>
      </c>
      <c r="K17" s="4" t="s">
        <v>1577</v>
      </c>
    </row>
    <row r="18" spans="1:11" s="129" customFormat="1" ht="14">
      <c r="A18" s="139" t="s">
        <v>156</v>
      </c>
      <c r="B18" s="321">
        <v>3</v>
      </c>
      <c r="C18" s="141">
        <v>33.1</v>
      </c>
      <c r="D18" s="331" t="s">
        <v>1313</v>
      </c>
      <c r="E18" s="324"/>
      <c r="F18" s="132" t="s">
        <v>152</v>
      </c>
      <c r="G18" s="318">
        <v>2</v>
      </c>
      <c r="H18" s="131">
        <v>1.5</v>
      </c>
      <c r="I18" s="5" t="s">
        <v>1307</v>
      </c>
      <c r="J18" s="4" t="s">
        <v>336</v>
      </c>
      <c r="K18" s="4" t="s">
        <v>1597</v>
      </c>
    </row>
    <row r="19" spans="1:11" s="129" customFormat="1" ht="14">
      <c r="A19" s="133" t="s">
        <v>1422</v>
      </c>
      <c r="B19" s="320">
        <v>3</v>
      </c>
      <c r="C19" s="134">
        <v>3.9333333332999998</v>
      </c>
      <c r="D19" s="5" t="s">
        <v>1307</v>
      </c>
      <c r="E19" s="324"/>
      <c r="F19" s="133" t="s">
        <v>150</v>
      </c>
      <c r="G19" s="320">
        <v>2</v>
      </c>
      <c r="H19" s="134">
        <v>1.6</v>
      </c>
      <c r="I19" s="5" t="s">
        <v>1307</v>
      </c>
      <c r="J19" s="4" t="s">
        <v>1597</v>
      </c>
      <c r="K19" s="4" t="s">
        <v>176</v>
      </c>
    </row>
    <row r="20" spans="1:11" s="129" customFormat="1" ht="14">
      <c r="A20" s="315" t="s">
        <v>151</v>
      </c>
      <c r="B20" s="321">
        <v>3</v>
      </c>
      <c r="C20" s="141">
        <v>35.466666666999998</v>
      </c>
      <c r="D20" s="331" t="s">
        <v>1313</v>
      </c>
      <c r="E20" s="324"/>
      <c r="F20" s="132" t="s">
        <v>144</v>
      </c>
      <c r="G20" s="318">
        <v>3</v>
      </c>
      <c r="H20" s="131">
        <v>1.6666666667000001</v>
      </c>
      <c r="I20" s="5" t="s">
        <v>1307</v>
      </c>
      <c r="J20" s="4" t="s">
        <v>1597</v>
      </c>
      <c r="K20" s="4" t="s">
        <v>1601</v>
      </c>
    </row>
    <row r="21" spans="1:11" s="129" customFormat="1" ht="14">
      <c r="A21" s="133" t="s">
        <v>1401</v>
      </c>
      <c r="B21" s="320">
        <v>3</v>
      </c>
      <c r="C21" s="134">
        <v>37.433333333</v>
      </c>
      <c r="D21" s="5" t="s">
        <v>1313</v>
      </c>
      <c r="E21" s="324"/>
      <c r="F21" s="132" t="s">
        <v>368</v>
      </c>
      <c r="G21" s="318">
        <v>3</v>
      </c>
      <c r="H21" s="131">
        <v>1.7666666666999999</v>
      </c>
      <c r="I21" s="5" t="s">
        <v>1307</v>
      </c>
      <c r="J21" s="4" t="s">
        <v>1622</v>
      </c>
      <c r="K21" s="4" t="s">
        <v>1573</v>
      </c>
    </row>
    <row r="22" spans="1:11" s="129" customFormat="1" ht="14">
      <c r="A22" s="133" t="s">
        <v>232</v>
      </c>
      <c r="B22" s="320">
        <v>3</v>
      </c>
      <c r="C22" s="134">
        <v>22.3</v>
      </c>
      <c r="D22" s="5" t="s">
        <v>1310</v>
      </c>
      <c r="E22" s="324"/>
      <c r="F22" s="132" t="s">
        <v>59</v>
      </c>
      <c r="G22" s="318">
        <v>3</v>
      </c>
      <c r="H22" s="131">
        <v>2</v>
      </c>
      <c r="I22" s="5" t="s">
        <v>1307</v>
      </c>
      <c r="J22" s="4" t="s">
        <v>392</v>
      </c>
      <c r="K22" s="4" t="s">
        <v>391</v>
      </c>
    </row>
    <row r="23" spans="1:11" s="129" customFormat="1" ht="14">
      <c r="A23" s="133" t="s">
        <v>1397</v>
      </c>
      <c r="B23" s="320">
        <v>3</v>
      </c>
      <c r="C23" s="134">
        <v>22.733333333000001</v>
      </c>
      <c r="D23" s="5" t="s">
        <v>1310</v>
      </c>
      <c r="E23" s="324"/>
      <c r="F23" s="133" t="s">
        <v>169</v>
      </c>
      <c r="G23" s="320">
        <v>3</v>
      </c>
      <c r="H23" s="134">
        <v>2</v>
      </c>
      <c r="I23" s="5" t="s">
        <v>1307</v>
      </c>
      <c r="J23" s="4" t="s">
        <v>1622</v>
      </c>
      <c r="K23" s="4" t="s">
        <v>408</v>
      </c>
    </row>
    <row r="24" spans="1:11" s="129" customFormat="1" ht="14">
      <c r="A24" s="133" t="s">
        <v>1434</v>
      </c>
      <c r="B24" s="320">
        <v>3</v>
      </c>
      <c r="C24" s="134">
        <v>5.4666666667000001</v>
      </c>
      <c r="D24" s="5" t="s">
        <v>1306</v>
      </c>
      <c r="E24" s="324"/>
      <c r="F24" s="132" t="s">
        <v>254</v>
      </c>
      <c r="G24" s="318">
        <v>3</v>
      </c>
      <c r="H24" s="131">
        <v>2</v>
      </c>
      <c r="I24" s="5" t="s">
        <v>1307</v>
      </c>
      <c r="J24" s="4" t="s">
        <v>1593</v>
      </c>
      <c r="K24" s="4" t="s">
        <v>1594</v>
      </c>
    </row>
    <row r="25" spans="1:11" s="129" customFormat="1" ht="14">
      <c r="A25" s="133" t="s">
        <v>1468</v>
      </c>
      <c r="B25" s="320">
        <v>3</v>
      </c>
      <c r="C25" s="134">
        <v>24.666666667000001</v>
      </c>
      <c r="D25" s="5" t="s">
        <v>1310</v>
      </c>
      <c r="E25" s="324"/>
      <c r="F25" s="132" t="s">
        <v>1308</v>
      </c>
      <c r="G25" s="318">
        <v>3</v>
      </c>
      <c r="H25" s="131">
        <v>2.1666666666999999</v>
      </c>
      <c r="I25" s="5" t="s">
        <v>1307</v>
      </c>
      <c r="J25" s="4" t="s">
        <v>1582</v>
      </c>
      <c r="K25" s="4" t="s">
        <v>433</v>
      </c>
    </row>
    <row r="26" spans="1:11" s="129" customFormat="1" ht="14">
      <c r="A26" s="132" t="s">
        <v>1415</v>
      </c>
      <c r="B26" s="318">
        <v>3</v>
      </c>
      <c r="C26" s="131">
        <v>23.533333333000002</v>
      </c>
      <c r="D26" s="5" t="s">
        <v>1310</v>
      </c>
      <c r="E26" s="324"/>
      <c r="F26" s="132" t="s">
        <v>122</v>
      </c>
      <c r="G26" s="318">
        <v>3</v>
      </c>
      <c r="H26" s="131">
        <v>2.2333333333000001</v>
      </c>
      <c r="I26" s="5" t="s">
        <v>1307</v>
      </c>
      <c r="J26" s="4" t="s">
        <v>353</v>
      </c>
      <c r="K26" s="4" t="s">
        <v>1584</v>
      </c>
    </row>
    <row r="27" spans="1:11" s="129" customFormat="1" ht="14">
      <c r="A27" s="133" t="s">
        <v>1419</v>
      </c>
      <c r="B27" s="320">
        <v>3</v>
      </c>
      <c r="C27" s="134">
        <v>20.166666667000001</v>
      </c>
      <c r="D27" s="5" t="s">
        <v>1310</v>
      </c>
      <c r="E27" s="324"/>
      <c r="F27" s="132" t="s">
        <v>166</v>
      </c>
      <c r="G27" s="318">
        <v>2</v>
      </c>
      <c r="H27" s="131">
        <v>2.5499999999999998</v>
      </c>
      <c r="I27" s="5" t="s">
        <v>1307</v>
      </c>
      <c r="J27" s="4" t="s">
        <v>1580</v>
      </c>
      <c r="K27" s="4" t="s">
        <v>1622</v>
      </c>
    </row>
    <row r="28" spans="1:11" s="129" customFormat="1" ht="14">
      <c r="A28" s="132" t="s">
        <v>184</v>
      </c>
      <c r="B28" s="318">
        <v>3</v>
      </c>
      <c r="C28" s="131">
        <v>6.3333333332999997</v>
      </c>
      <c r="D28" s="5" t="s">
        <v>1306</v>
      </c>
      <c r="E28" s="324"/>
      <c r="F28" s="132" t="s">
        <v>146</v>
      </c>
      <c r="G28" s="318">
        <v>3</v>
      </c>
      <c r="H28" s="131">
        <v>2.6</v>
      </c>
      <c r="I28" s="5" t="s">
        <v>1307</v>
      </c>
      <c r="J28" s="4" t="s">
        <v>1466</v>
      </c>
      <c r="K28" s="4" t="s">
        <v>1598</v>
      </c>
    </row>
    <row r="29" spans="1:11" s="129" customFormat="1" ht="14">
      <c r="A29" s="133" t="s">
        <v>204</v>
      </c>
      <c r="B29" s="320">
        <v>3</v>
      </c>
      <c r="C29" s="134">
        <v>4.9666666667000001</v>
      </c>
      <c r="D29" s="5" t="s">
        <v>1307</v>
      </c>
      <c r="E29" s="324"/>
      <c r="F29" s="132" t="s">
        <v>147</v>
      </c>
      <c r="G29" s="318">
        <v>3</v>
      </c>
      <c r="H29" s="131">
        <v>2.6</v>
      </c>
      <c r="I29" s="5" t="s">
        <v>1307</v>
      </c>
      <c r="J29" s="4" t="s">
        <v>336</v>
      </c>
      <c r="K29" s="4" t="s">
        <v>1602</v>
      </c>
    </row>
    <row r="30" spans="1:11" s="129" customFormat="1" ht="14">
      <c r="A30" s="133" t="s">
        <v>1428</v>
      </c>
      <c r="B30" s="320">
        <v>3</v>
      </c>
      <c r="C30" s="134">
        <v>12.633333332999999</v>
      </c>
      <c r="D30" s="5" t="s">
        <v>1306</v>
      </c>
      <c r="E30" s="324"/>
      <c r="F30" s="132" t="s">
        <v>1430</v>
      </c>
      <c r="G30" s="318">
        <v>3</v>
      </c>
      <c r="H30" s="131">
        <v>2.7333333333000001</v>
      </c>
      <c r="I30" s="5" t="s">
        <v>1307</v>
      </c>
      <c r="J30" s="4" t="s">
        <v>1598</v>
      </c>
      <c r="K30" s="4" t="s">
        <v>176</v>
      </c>
    </row>
    <row r="31" spans="1:11" s="129" customFormat="1" ht="14">
      <c r="A31" s="315" t="s">
        <v>75</v>
      </c>
      <c r="B31" s="319">
        <v>3</v>
      </c>
      <c r="C31" s="135">
        <v>25.233333333000001</v>
      </c>
      <c r="D31" s="331" t="s">
        <v>1310</v>
      </c>
      <c r="E31" s="324"/>
      <c r="F31" s="133" t="s">
        <v>195</v>
      </c>
      <c r="G31" s="320">
        <v>3</v>
      </c>
      <c r="H31" s="134">
        <v>2.7666666666999999</v>
      </c>
      <c r="I31" s="5" t="s">
        <v>1307</v>
      </c>
      <c r="J31" s="4" t="s">
        <v>194</v>
      </c>
      <c r="K31" s="4" t="s">
        <v>406</v>
      </c>
    </row>
    <row r="32" spans="1:11" s="129" customFormat="1" ht="14">
      <c r="A32" s="139" t="s">
        <v>91</v>
      </c>
      <c r="B32" s="321">
        <v>3</v>
      </c>
      <c r="C32" s="141">
        <v>3.3333333333000001</v>
      </c>
      <c r="D32" s="331" t="s">
        <v>1307</v>
      </c>
      <c r="E32" s="324"/>
      <c r="F32" s="132" t="s">
        <v>207</v>
      </c>
      <c r="G32" s="318">
        <v>3</v>
      </c>
      <c r="H32" s="131">
        <v>2.8333333333000001</v>
      </c>
      <c r="I32" s="5" t="s">
        <v>1307</v>
      </c>
      <c r="J32" s="4"/>
      <c r="K32" s="4"/>
    </row>
    <row r="33" spans="1:11" s="129" customFormat="1" ht="14">
      <c r="A33" s="133" t="s">
        <v>1426</v>
      </c>
      <c r="B33" s="320">
        <v>2</v>
      </c>
      <c r="C33" s="134">
        <v>22.3</v>
      </c>
      <c r="D33" s="5" t="s">
        <v>1310</v>
      </c>
      <c r="E33" s="324"/>
      <c r="F33" s="133" t="s">
        <v>1414</v>
      </c>
      <c r="G33" s="320">
        <v>3</v>
      </c>
      <c r="H33" s="134">
        <v>3.1</v>
      </c>
      <c r="I33" s="5" t="s">
        <v>1307</v>
      </c>
      <c r="J33" s="4" t="s">
        <v>1579</v>
      </c>
      <c r="K33" s="4" t="s">
        <v>414</v>
      </c>
    </row>
    <row r="34" spans="1:11" s="129" customFormat="1" ht="14">
      <c r="A34" s="133" t="s">
        <v>1424</v>
      </c>
      <c r="B34" s="320">
        <v>3</v>
      </c>
      <c r="C34" s="134">
        <v>5.9333333333000002</v>
      </c>
      <c r="D34" s="5" t="s">
        <v>1306</v>
      </c>
      <c r="E34" s="324"/>
      <c r="F34" s="133" t="s">
        <v>373</v>
      </c>
      <c r="G34" s="320">
        <v>3</v>
      </c>
      <c r="H34" s="134">
        <v>3.2</v>
      </c>
      <c r="I34" s="5" t="s">
        <v>1307</v>
      </c>
      <c r="J34" s="4" t="s">
        <v>392</v>
      </c>
      <c r="K34" s="4" t="s">
        <v>391</v>
      </c>
    </row>
    <row r="35" spans="1:11" s="129" customFormat="1" ht="14">
      <c r="A35" s="133" t="s">
        <v>339</v>
      </c>
      <c r="B35" s="320">
        <v>3</v>
      </c>
      <c r="C35" s="134">
        <v>16.266666666999999</v>
      </c>
      <c r="D35" s="5" t="s">
        <v>1310</v>
      </c>
      <c r="E35" s="324"/>
      <c r="F35" s="133" t="s">
        <v>149</v>
      </c>
      <c r="G35" s="320">
        <v>3</v>
      </c>
      <c r="H35" s="134">
        <v>3.2333333333000001</v>
      </c>
      <c r="I35" s="5" t="s">
        <v>1307</v>
      </c>
      <c r="J35" s="4" t="s">
        <v>1603</v>
      </c>
      <c r="K35" s="4" t="s">
        <v>1597</v>
      </c>
    </row>
    <row r="36" spans="1:11" s="129" customFormat="1" ht="14">
      <c r="A36" s="133" t="s">
        <v>58</v>
      </c>
      <c r="B36" s="320">
        <v>3</v>
      </c>
      <c r="C36" s="134">
        <v>24.466666666999998</v>
      </c>
      <c r="D36" s="5" t="s">
        <v>1310</v>
      </c>
      <c r="E36" s="324"/>
      <c r="F36" s="139" t="s">
        <v>91</v>
      </c>
      <c r="G36" s="321">
        <v>3</v>
      </c>
      <c r="H36" s="141">
        <v>3.3333333333000001</v>
      </c>
      <c r="I36" s="331" t="s">
        <v>1307</v>
      </c>
      <c r="J36" s="315" t="s">
        <v>362</v>
      </c>
      <c r="K36" s="315" t="s">
        <v>75</v>
      </c>
    </row>
    <row r="37" spans="1:11" s="129" customFormat="1" ht="14">
      <c r="A37" s="132" t="s">
        <v>56</v>
      </c>
      <c r="B37" s="318">
        <v>3</v>
      </c>
      <c r="C37" s="131">
        <v>25.5</v>
      </c>
      <c r="D37" s="5" t="s">
        <v>1310</v>
      </c>
      <c r="E37" s="324"/>
      <c r="F37" s="132" t="s">
        <v>134</v>
      </c>
      <c r="G37" s="318">
        <v>3</v>
      </c>
      <c r="H37" s="131">
        <v>3.3333333333000001</v>
      </c>
      <c r="I37" s="5" t="s">
        <v>1307</v>
      </c>
      <c r="J37" s="4" t="s">
        <v>1589</v>
      </c>
      <c r="K37" s="4" t="s">
        <v>332</v>
      </c>
    </row>
    <row r="38" spans="1:11" s="129" customFormat="1" ht="14">
      <c r="A38" s="133" t="s">
        <v>73</v>
      </c>
      <c r="B38" s="320">
        <v>3</v>
      </c>
      <c r="C38" s="134">
        <v>25.466666666999998</v>
      </c>
      <c r="D38" s="5" t="s">
        <v>1310</v>
      </c>
      <c r="E38" s="324"/>
      <c r="F38" s="132" t="s">
        <v>1412</v>
      </c>
      <c r="G38" s="318">
        <v>2</v>
      </c>
      <c r="H38" s="131">
        <v>3.4</v>
      </c>
      <c r="I38" s="5" t="s">
        <v>1307</v>
      </c>
      <c r="J38" s="4" t="s">
        <v>354</v>
      </c>
      <c r="K38" s="4" t="s">
        <v>1581</v>
      </c>
    </row>
    <row r="39" spans="1:11" s="129" customFormat="1" ht="14">
      <c r="A39" s="132" t="s">
        <v>64</v>
      </c>
      <c r="B39" s="318">
        <v>3</v>
      </c>
      <c r="C39" s="131">
        <v>0.73333333329999995</v>
      </c>
      <c r="D39" s="5" t="s">
        <v>1307</v>
      </c>
      <c r="E39" s="324"/>
      <c r="F39" s="133" t="s">
        <v>454</v>
      </c>
      <c r="G39" s="320">
        <v>3</v>
      </c>
      <c r="H39" s="134">
        <v>3.4</v>
      </c>
      <c r="I39" s="5" t="s">
        <v>1307</v>
      </c>
      <c r="J39" s="4" t="s">
        <v>392</v>
      </c>
      <c r="K39" s="4" t="s">
        <v>1614</v>
      </c>
    </row>
    <row r="40" spans="1:11" s="129" customFormat="1" ht="14">
      <c r="A40" s="133" t="s">
        <v>373</v>
      </c>
      <c r="B40" s="320">
        <v>3</v>
      </c>
      <c r="C40" s="134">
        <v>3.2</v>
      </c>
      <c r="D40" s="5" t="s">
        <v>1307</v>
      </c>
      <c r="E40" s="324"/>
      <c r="F40" s="132" t="s">
        <v>126</v>
      </c>
      <c r="G40" s="318">
        <v>3</v>
      </c>
      <c r="H40" s="131">
        <v>3.6</v>
      </c>
      <c r="I40" s="5" t="s">
        <v>1307</v>
      </c>
      <c r="J40" s="4" t="s">
        <v>91</v>
      </c>
      <c r="K40" s="4" t="s">
        <v>1585</v>
      </c>
    </row>
    <row r="41" spans="1:11" s="129" customFormat="1" ht="14">
      <c r="A41" s="132" t="s">
        <v>1572</v>
      </c>
      <c r="B41" s="318">
        <v>3</v>
      </c>
      <c r="C41" s="131">
        <v>6.0666666666999998</v>
      </c>
      <c r="D41" s="5" t="s">
        <v>1306</v>
      </c>
      <c r="E41" s="324"/>
      <c r="F41" s="132" t="s">
        <v>173</v>
      </c>
      <c r="G41" s="318">
        <v>2</v>
      </c>
      <c r="H41" s="131">
        <v>3.65</v>
      </c>
      <c r="I41" s="5" t="s">
        <v>1307</v>
      </c>
      <c r="J41" s="4" t="s">
        <v>1622</v>
      </c>
      <c r="K41" s="4" t="s">
        <v>401</v>
      </c>
    </row>
    <row r="42" spans="1:11" s="129" customFormat="1" ht="14">
      <c r="A42" s="132" t="s">
        <v>60</v>
      </c>
      <c r="B42" s="318">
        <v>3</v>
      </c>
      <c r="C42" s="131">
        <v>9.7666666667000008</v>
      </c>
      <c r="D42" s="5" t="s">
        <v>1306</v>
      </c>
      <c r="E42" s="324"/>
      <c r="F42" s="132" t="s">
        <v>80</v>
      </c>
      <c r="G42" s="318">
        <v>3</v>
      </c>
      <c r="H42" s="131">
        <v>3.9</v>
      </c>
      <c r="I42" s="5" t="s">
        <v>1307</v>
      </c>
      <c r="J42" s="4" t="s">
        <v>91</v>
      </c>
      <c r="K42" s="4" t="s">
        <v>405</v>
      </c>
    </row>
    <row r="43" spans="1:11" s="129" customFormat="1" ht="14">
      <c r="A43" s="132" t="s">
        <v>81</v>
      </c>
      <c r="B43" s="318">
        <v>3</v>
      </c>
      <c r="C43" s="131">
        <v>10.199999999999999</v>
      </c>
      <c r="D43" s="5" t="s">
        <v>1306</v>
      </c>
      <c r="E43" s="324"/>
      <c r="F43" s="133" t="s">
        <v>1422</v>
      </c>
      <c r="G43" s="320">
        <v>3</v>
      </c>
      <c r="H43" s="134">
        <v>3.9333333332999998</v>
      </c>
      <c r="I43" s="5" t="s">
        <v>1307</v>
      </c>
      <c r="J43" s="132"/>
      <c r="K43" s="132"/>
    </row>
    <row r="44" spans="1:11" s="129" customFormat="1" ht="14">
      <c r="A44" s="133" t="s">
        <v>1402</v>
      </c>
      <c r="B44" s="320">
        <v>3</v>
      </c>
      <c r="C44" s="134">
        <v>5.7666666666999999</v>
      </c>
      <c r="D44" s="5" t="s">
        <v>1306</v>
      </c>
      <c r="E44" s="324"/>
      <c r="F44" s="132" t="s">
        <v>248</v>
      </c>
      <c r="G44" s="318">
        <v>3</v>
      </c>
      <c r="H44" s="131">
        <v>4</v>
      </c>
      <c r="I44" s="5" t="s">
        <v>1307</v>
      </c>
      <c r="J44" s="4" t="s">
        <v>1586</v>
      </c>
      <c r="K44" s="4" t="s">
        <v>330</v>
      </c>
    </row>
    <row r="45" spans="1:11" s="129" customFormat="1" ht="14">
      <c r="A45" s="133" t="s">
        <v>1311</v>
      </c>
      <c r="B45" s="320">
        <v>3</v>
      </c>
      <c r="C45" s="134">
        <v>5.6333333333000004</v>
      </c>
      <c r="D45" s="5" t="s">
        <v>1306</v>
      </c>
      <c r="E45" s="324"/>
      <c r="F45" s="132" t="s">
        <v>267</v>
      </c>
      <c r="G45" s="318">
        <v>3</v>
      </c>
      <c r="H45" s="131">
        <v>4.0999999999999996</v>
      </c>
      <c r="I45" s="5" t="s">
        <v>1307</v>
      </c>
      <c r="J45" s="4" t="s">
        <v>1588</v>
      </c>
      <c r="K45" s="4" t="s">
        <v>226</v>
      </c>
    </row>
    <row r="46" spans="1:11" s="129" customFormat="1" ht="14">
      <c r="A46" s="133" t="s">
        <v>35</v>
      </c>
      <c r="B46" s="320">
        <v>3</v>
      </c>
      <c r="C46" s="134">
        <v>10.833333333000001</v>
      </c>
      <c r="D46" s="5" t="s">
        <v>1306</v>
      </c>
      <c r="E46" s="324"/>
      <c r="F46" s="132" t="s">
        <v>1610</v>
      </c>
      <c r="G46" s="130">
        <v>3</v>
      </c>
      <c r="H46" s="131">
        <v>4.2</v>
      </c>
      <c r="I46" s="131" t="s">
        <v>1307</v>
      </c>
      <c r="J46" s="364"/>
      <c r="K46" s="365"/>
    </row>
    <row r="47" spans="1:11" s="129" customFormat="1" ht="14">
      <c r="A47" s="133" t="s">
        <v>1403</v>
      </c>
      <c r="B47" s="320">
        <v>3</v>
      </c>
      <c r="C47" s="134">
        <v>13.266666667000001</v>
      </c>
      <c r="D47" s="5" t="s">
        <v>1306</v>
      </c>
      <c r="E47" s="324"/>
      <c r="F47" s="133" t="s">
        <v>148</v>
      </c>
      <c r="G47" s="320">
        <v>3</v>
      </c>
      <c r="H47" s="134">
        <v>4.3666666666999996</v>
      </c>
      <c r="I47" s="5" t="s">
        <v>1307</v>
      </c>
      <c r="J47" s="4" t="s">
        <v>1602</v>
      </c>
      <c r="K47" s="4" t="s">
        <v>1601</v>
      </c>
    </row>
    <row r="48" spans="1:11" s="129" customFormat="1" ht="14">
      <c r="A48" s="132" t="s">
        <v>368</v>
      </c>
      <c r="B48" s="318">
        <v>3</v>
      </c>
      <c r="C48" s="131">
        <v>1.7666666666999999</v>
      </c>
      <c r="D48" s="5" t="s">
        <v>1307</v>
      </c>
      <c r="E48" s="324"/>
      <c r="F48" s="132" t="s">
        <v>153</v>
      </c>
      <c r="G48" s="318">
        <v>2</v>
      </c>
      <c r="H48" s="131">
        <v>4.5999999999999996</v>
      </c>
      <c r="I48" s="5" t="s">
        <v>1307</v>
      </c>
      <c r="J48" s="4" t="s">
        <v>1597</v>
      </c>
      <c r="K48" s="4" t="s">
        <v>176</v>
      </c>
    </row>
    <row r="49" spans="1:11" s="129" customFormat="1" ht="14">
      <c r="A49" s="133" t="s">
        <v>1467</v>
      </c>
      <c r="B49" s="320">
        <v>2</v>
      </c>
      <c r="C49" s="134">
        <v>11.7</v>
      </c>
      <c r="D49" s="5" t="s">
        <v>1306</v>
      </c>
      <c r="E49" s="324"/>
      <c r="F49" s="133" t="s">
        <v>203</v>
      </c>
      <c r="G49" s="320">
        <v>3</v>
      </c>
      <c r="H49" s="134">
        <v>4.5999999999999996</v>
      </c>
      <c r="I49" s="5" t="s">
        <v>1307</v>
      </c>
      <c r="J49" s="4"/>
      <c r="K49" s="4"/>
    </row>
    <row r="50" spans="1:11" s="129" customFormat="1" ht="14">
      <c r="A50" s="132" t="s">
        <v>173</v>
      </c>
      <c r="B50" s="318">
        <v>2</v>
      </c>
      <c r="C50" s="131">
        <v>3.65</v>
      </c>
      <c r="D50" s="5" t="s">
        <v>1307</v>
      </c>
      <c r="E50" s="324"/>
      <c r="F50" s="133" t="s">
        <v>204</v>
      </c>
      <c r="G50" s="320">
        <v>3</v>
      </c>
      <c r="H50" s="134">
        <v>4.9666666667000001</v>
      </c>
      <c r="I50" s="5" t="s">
        <v>1307</v>
      </c>
      <c r="J50" s="132"/>
      <c r="K50" s="132"/>
    </row>
    <row r="51" spans="1:11" s="129" customFormat="1" ht="14">
      <c r="A51" s="133" t="s">
        <v>1435</v>
      </c>
      <c r="B51" s="320">
        <v>3</v>
      </c>
      <c r="C51" s="134">
        <v>9.3000000000000007</v>
      </c>
      <c r="D51" s="5" t="s">
        <v>1306</v>
      </c>
      <c r="E51" s="324"/>
      <c r="F51" s="132" t="s">
        <v>265</v>
      </c>
      <c r="G51" s="318">
        <v>3</v>
      </c>
      <c r="H51" s="131">
        <v>4.9666666667000001</v>
      </c>
      <c r="I51" s="5" t="s">
        <v>1307</v>
      </c>
      <c r="J51" s="4" t="s">
        <v>1589</v>
      </c>
      <c r="K51" s="4" t="s">
        <v>332</v>
      </c>
    </row>
    <row r="52" spans="1:11" s="137" customFormat="1" ht="14">
      <c r="A52" s="132" t="s">
        <v>70</v>
      </c>
      <c r="B52" s="318">
        <v>3</v>
      </c>
      <c r="C52" s="131">
        <v>8.9</v>
      </c>
      <c r="D52" s="5" t="s">
        <v>1306</v>
      </c>
      <c r="E52" s="325"/>
      <c r="F52" s="132" t="s">
        <v>129</v>
      </c>
      <c r="G52" s="318">
        <v>3</v>
      </c>
      <c r="H52" s="131">
        <v>5.1333333333000004</v>
      </c>
      <c r="I52" s="5" t="s">
        <v>1307</v>
      </c>
      <c r="J52" s="4" t="s">
        <v>330</v>
      </c>
      <c r="K52" s="4" t="s">
        <v>84</v>
      </c>
    </row>
    <row r="53" spans="1:11">
      <c r="A53" s="133" t="s">
        <v>94</v>
      </c>
      <c r="B53" s="320">
        <v>3</v>
      </c>
      <c r="C53" s="134">
        <v>0.83333333330000003</v>
      </c>
      <c r="D53" s="5" t="s">
        <v>1307</v>
      </c>
      <c r="E53" s="326"/>
      <c r="F53" s="133" t="s">
        <v>48</v>
      </c>
      <c r="G53" s="320">
        <v>3</v>
      </c>
      <c r="H53" s="134">
        <v>5.1666666667000003</v>
      </c>
      <c r="I53" s="5" t="s">
        <v>1307</v>
      </c>
      <c r="J53" s="4" t="s">
        <v>91</v>
      </c>
      <c r="K53" s="4" t="s">
        <v>391</v>
      </c>
    </row>
    <row r="54" spans="1:11">
      <c r="A54" s="132" t="s">
        <v>72</v>
      </c>
      <c r="B54" s="318">
        <v>3</v>
      </c>
      <c r="C54" s="131">
        <v>7.9666666667000001</v>
      </c>
      <c r="D54" s="5" t="s">
        <v>1306</v>
      </c>
      <c r="E54" s="326"/>
      <c r="F54" s="133" t="s">
        <v>1410</v>
      </c>
      <c r="G54" s="320">
        <v>2</v>
      </c>
      <c r="H54" s="134">
        <v>5.45</v>
      </c>
      <c r="I54" s="5" t="s">
        <v>1306</v>
      </c>
      <c r="J54" s="4" t="s">
        <v>1608</v>
      </c>
      <c r="K54" s="4" t="s">
        <v>1609</v>
      </c>
    </row>
    <row r="55" spans="1:11">
      <c r="A55" s="132" t="s">
        <v>80</v>
      </c>
      <c r="B55" s="318">
        <v>3</v>
      </c>
      <c r="C55" s="131">
        <v>3.9</v>
      </c>
      <c r="D55" s="5" t="s">
        <v>1307</v>
      </c>
      <c r="E55" s="326"/>
      <c r="F55" s="133" t="s">
        <v>1434</v>
      </c>
      <c r="G55" s="320">
        <v>3</v>
      </c>
      <c r="H55" s="134">
        <v>5.4666666667000001</v>
      </c>
      <c r="I55" s="5" t="s">
        <v>1306</v>
      </c>
      <c r="J55" s="132"/>
      <c r="K55" s="132"/>
    </row>
    <row r="56" spans="1:11">
      <c r="A56" s="132" t="s">
        <v>54</v>
      </c>
      <c r="B56" s="318">
        <v>3</v>
      </c>
      <c r="C56" s="131">
        <v>5.7</v>
      </c>
      <c r="D56" s="5" t="s">
        <v>1306</v>
      </c>
      <c r="E56" s="326"/>
      <c r="F56" s="132" t="s">
        <v>127</v>
      </c>
      <c r="G56" s="318">
        <v>3</v>
      </c>
      <c r="H56" s="131">
        <v>5.5</v>
      </c>
      <c r="I56" s="5" t="s">
        <v>1306</v>
      </c>
      <c r="J56" s="4" t="s">
        <v>1585</v>
      </c>
      <c r="K56" s="4" t="s">
        <v>84</v>
      </c>
    </row>
    <row r="57" spans="1:11">
      <c r="A57" s="133" t="s">
        <v>37</v>
      </c>
      <c r="B57" s="320">
        <v>3</v>
      </c>
      <c r="C57" s="134">
        <v>1.5</v>
      </c>
      <c r="D57" s="5" t="s">
        <v>1307</v>
      </c>
      <c r="E57" s="326"/>
      <c r="F57" s="132" t="s">
        <v>145</v>
      </c>
      <c r="G57" s="318">
        <v>3</v>
      </c>
      <c r="H57" s="131">
        <v>5.5666666666999998</v>
      </c>
      <c r="I57" s="5" t="s">
        <v>1306</v>
      </c>
      <c r="J57" s="4" t="s">
        <v>1596</v>
      </c>
      <c r="K57" s="4" t="s">
        <v>1597</v>
      </c>
    </row>
    <row r="58" spans="1:11">
      <c r="A58" s="132" t="s">
        <v>59</v>
      </c>
      <c r="B58" s="318">
        <v>3</v>
      </c>
      <c r="C58" s="131">
        <v>2</v>
      </c>
      <c r="D58" s="5" t="s">
        <v>1307</v>
      </c>
      <c r="E58" s="326"/>
      <c r="F58" s="133" t="s">
        <v>1311</v>
      </c>
      <c r="G58" s="320">
        <v>3</v>
      </c>
      <c r="H58" s="134">
        <v>5.6333333333000004</v>
      </c>
      <c r="I58" s="5" t="s">
        <v>1306</v>
      </c>
      <c r="J58" s="132" t="s">
        <v>362</v>
      </c>
      <c r="K58" s="4" t="s">
        <v>405</v>
      </c>
    </row>
    <row r="59" spans="1:11">
      <c r="A59" s="132" t="s">
        <v>199</v>
      </c>
      <c r="B59" s="318">
        <v>3</v>
      </c>
      <c r="C59" s="131">
        <v>6.2</v>
      </c>
      <c r="D59" s="5" t="s">
        <v>1306</v>
      </c>
      <c r="E59" s="326"/>
      <c r="F59" s="132" t="s">
        <v>54</v>
      </c>
      <c r="G59" s="318">
        <v>3</v>
      </c>
      <c r="H59" s="131">
        <v>5.7</v>
      </c>
      <c r="I59" s="5" t="s">
        <v>1306</v>
      </c>
      <c r="J59" s="4" t="s">
        <v>91</v>
      </c>
      <c r="K59" s="4" t="s">
        <v>75</v>
      </c>
    </row>
    <row r="60" spans="1:11">
      <c r="A60" s="133" t="s">
        <v>77</v>
      </c>
      <c r="B60" s="320">
        <v>3</v>
      </c>
      <c r="C60" s="134">
        <v>11.166666666999999</v>
      </c>
      <c r="D60" s="5" t="s">
        <v>1306</v>
      </c>
      <c r="E60" s="326"/>
      <c r="F60" s="133" t="s">
        <v>1402</v>
      </c>
      <c r="G60" s="320">
        <v>3</v>
      </c>
      <c r="H60" s="134">
        <v>5.7666666666999999</v>
      </c>
      <c r="I60" s="5" t="s">
        <v>1306</v>
      </c>
      <c r="J60" s="132" t="s">
        <v>362</v>
      </c>
      <c r="K60" s="4" t="s">
        <v>391</v>
      </c>
    </row>
    <row r="61" spans="1:11">
      <c r="A61" s="133" t="s">
        <v>78</v>
      </c>
      <c r="B61" s="320">
        <v>3</v>
      </c>
      <c r="C61" s="134">
        <v>9.1999999999999993</v>
      </c>
      <c r="D61" s="5" t="s">
        <v>1306</v>
      </c>
      <c r="E61" s="326"/>
      <c r="F61" s="132" t="s">
        <v>1578</v>
      </c>
      <c r="G61" s="318">
        <v>1</v>
      </c>
      <c r="H61" s="131">
        <v>5.8</v>
      </c>
      <c r="I61" s="5" t="s">
        <v>1306</v>
      </c>
      <c r="J61" s="4" t="s">
        <v>413</v>
      </c>
      <c r="K61" s="4" t="s">
        <v>414</v>
      </c>
    </row>
    <row r="62" spans="1:11">
      <c r="A62" s="132" t="s">
        <v>50</v>
      </c>
      <c r="B62" s="318">
        <v>3</v>
      </c>
      <c r="C62" s="131">
        <v>6.2</v>
      </c>
      <c r="D62" s="5" t="s">
        <v>1306</v>
      </c>
      <c r="E62" s="326"/>
      <c r="F62" s="133" t="s">
        <v>1424</v>
      </c>
      <c r="G62" s="320">
        <v>3</v>
      </c>
      <c r="H62" s="134">
        <v>5.9333333333000002</v>
      </c>
      <c r="I62" s="5" t="s">
        <v>1306</v>
      </c>
      <c r="J62" s="132"/>
      <c r="K62" s="132"/>
    </row>
    <row r="63" spans="1:11">
      <c r="A63" s="133" t="s">
        <v>197</v>
      </c>
      <c r="B63" s="320">
        <v>3</v>
      </c>
      <c r="C63" s="134">
        <v>10.1</v>
      </c>
      <c r="D63" s="5" t="s">
        <v>1306</v>
      </c>
      <c r="E63" s="326"/>
      <c r="F63" s="133" t="s">
        <v>1396</v>
      </c>
      <c r="G63" s="320">
        <v>3</v>
      </c>
      <c r="H63" s="134">
        <v>5.9333333333000002</v>
      </c>
      <c r="I63" s="5" t="s">
        <v>1306</v>
      </c>
      <c r="J63" s="4" t="s">
        <v>413</v>
      </c>
      <c r="K63" s="4" t="s">
        <v>414</v>
      </c>
    </row>
    <row r="64" spans="1:11">
      <c r="A64" s="133" t="s">
        <v>212</v>
      </c>
      <c r="B64" s="320">
        <v>3</v>
      </c>
      <c r="C64" s="134">
        <v>10.566666667</v>
      </c>
      <c r="D64" s="5" t="s">
        <v>1306</v>
      </c>
      <c r="E64" s="326"/>
      <c r="F64" s="133" t="s">
        <v>171</v>
      </c>
      <c r="G64" s="320">
        <v>3</v>
      </c>
      <c r="H64" s="134">
        <v>5.9333333333000002</v>
      </c>
      <c r="I64" s="5" t="s">
        <v>1306</v>
      </c>
      <c r="J64" s="4" t="s">
        <v>1622</v>
      </c>
      <c r="K64" s="4" t="s">
        <v>393</v>
      </c>
    </row>
    <row r="65" spans="1:11">
      <c r="A65" s="132" t="s">
        <v>170</v>
      </c>
      <c r="B65" s="318">
        <v>3</v>
      </c>
      <c r="C65" s="131">
        <v>8.2333333332999992</v>
      </c>
      <c r="D65" s="5" t="s">
        <v>1306</v>
      </c>
      <c r="E65" s="326"/>
      <c r="F65" s="132" t="s">
        <v>1572</v>
      </c>
      <c r="G65" s="318">
        <v>3</v>
      </c>
      <c r="H65" s="131">
        <v>6.0666666666999998</v>
      </c>
      <c r="I65" s="5" t="s">
        <v>1306</v>
      </c>
      <c r="J65" s="4" t="s">
        <v>819</v>
      </c>
      <c r="K65" s="4" t="s">
        <v>391</v>
      </c>
    </row>
    <row r="66" spans="1:11">
      <c r="A66" s="133" t="s">
        <v>198</v>
      </c>
      <c r="B66" s="320">
        <v>3</v>
      </c>
      <c r="C66" s="134">
        <v>13.133333332999999</v>
      </c>
      <c r="D66" s="5" t="s">
        <v>1306</v>
      </c>
      <c r="E66" s="326"/>
      <c r="F66" s="133" t="s">
        <v>1416</v>
      </c>
      <c r="G66" s="320">
        <v>3</v>
      </c>
      <c r="H66" s="134">
        <v>6.1666666667000003</v>
      </c>
      <c r="I66" s="5" t="s">
        <v>1306</v>
      </c>
      <c r="J66" s="4" t="s">
        <v>514</v>
      </c>
      <c r="K66" s="4" t="s">
        <v>1581</v>
      </c>
    </row>
    <row r="67" spans="1:11">
      <c r="A67" s="133" t="s">
        <v>48</v>
      </c>
      <c r="B67" s="320">
        <v>3</v>
      </c>
      <c r="C67" s="134">
        <v>5.1666666667000003</v>
      </c>
      <c r="D67" s="5" t="s">
        <v>1307</v>
      </c>
      <c r="E67" s="326"/>
      <c r="F67" s="132" t="s">
        <v>199</v>
      </c>
      <c r="G67" s="318">
        <v>3</v>
      </c>
      <c r="H67" s="131">
        <v>6.2</v>
      </c>
      <c r="I67" s="5" t="s">
        <v>1306</v>
      </c>
      <c r="J67" s="4" t="s">
        <v>402</v>
      </c>
      <c r="K67" s="4" t="s">
        <v>75</v>
      </c>
    </row>
    <row r="68" spans="1:11">
      <c r="A68" s="132" t="s">
        <v>206</v>
      </c>
      <c r="B68" s="318">
        <v>3</v>
      </c>
      <c r="C68" s="131">
        <v>18.666666667000001</v>
      </c>
      <c r="D68" s="5" t="s">
        <v>1310</v>
      </c>
      <c r="E68" s="326"/>
      <c r="F68" s="132" t="s">
        <v>50</v>
      </c>
      <c r="G68" s="318">
        <v>3</v>
      </c>
      <c r="H68" s="131">
        <v>6.2</v>
      </c>
      <c r="I68" s="5" t="s">
        <v>1306</v>
      </c>
      <c r="J68" s="4" t="s">
        <v>400</v>
      </c>
      <c r="K68" s="4" t="s">
        <v>390</v>
      </c>
    </row>
    <row r="69" spans="1:11">
      <c r="A69" s="132" t="s">
        <v>177</v>
      </c>
      <c r="B69" s="318">
        <v>3</v>
      </c>
      <c r="C69" s="131">
        <v>0.7</v>
      </c>
      <c r="D69" s="5" t="s">
        <v>1307</v>
      </c>
      <c r="E69" s="326"/>
      <c r="F69" s="133" t="s">
        <v>196</v>
      </c>
      <c r="G69" s="320">
        <v>3</v>
      </c>
      <c r="H69" s="134">
        <v>6.2333333333000001</v>
      </c>
      <c r="I69" s="5" t="s">
        <v>1306</v>
      </c>
      <c r="J69" s="4" t="s">
        <v>354</v>
      </c>
      <c r="K69" s="4" t="s">
        <v>337</v>
      </c>
    </row>
    <row r="70" spans="1:11">
      <c r="A70" s="133" t="s">
        <v>1437</v>
      </c>
      <c r="B70" s="320">
        <v>3</v>
      </c>
      <c r="C70" s="134">
        <v>24.433333333</v>
      </c>
      <c r="D70" s="5" t="s">
        <v>1310</v>
      </c>
      <c r="E70" s="326"/>
      <c r="F70" s="132" t="s">
        <v>184</v>
      </c>
      <c r="G70" s="318">
        <v>3</v>
      </c>
      <c r="H70" s="131">
        <v>6.3333333332999997</v>
      </c>
      <c r="I70" s="5" t="s">
        <v>1306</v>
      </c>
      <c r="J70" s="132" t="s">
        <v>426</v>
      </c>
      <c r="K70" s="132" t="s">
        <v>427</v>
      </c>
    </row>
    <row r="71" spans="1:11">
      <c r="A71" s="133" t="s">
        <v>175</v>
      </c>
      <c r="B71" s="320">
        <v>3</v>
      </c>
      <c r="C71" s="134">
        <v>8.1999999999999993</v>
      </c>
      <c r="D71" s="5" t="s">
        <v>1306</v>
      </c>
      <c r="E71" s="326"/>
      <c r="F71" s="133" t="s">
        <v>1432</v>
      </c>
      <c r="G71" s="320">
        <v>3</v>
      </c>
      <c r="H71" s="134">
        <v>6.4666666667000001</v>
      </c>
      <c r="I71" s="5" t="s">
        <v>1306</v>
      </c>
      <c r="J71" s="4"/>
      <c r="K71" s="4"/>
    </row>
    <row r="72" spans="1:11">
      <c r="A72" s="133" t="s">
        <v>211</v>
      </c>
      <c r="B72" s="320">
        <v>3</v>
      </c>
      <c r="C72" s="134">
        <v>12.533333333</v>
      </c>
      <c r="D72" s="5" t="s">
        <v>1306</v>
      </c>
      <c r="E72" s="326"/>
      <c r="F72" s="132" t="s">
        <v>136</v>
      </c>
      <c r="G72" s="318">
        <v>3</v>
      </c>
      <c r="H72" s="131">
        <v>6.5333333332999999</v>
      </c>
      <c r="I72" s="5" t="s">
        <v>1306</v>
      </c>
      <c r="J72" s="4" t="s">
        <v>354</v>
      </c>
      <c r="K72" s="4" t="s">
        <v>1592</v>
      </c>
    </row>
    <row r="73" spans="1:11">
      <c r="A73" s="132" t="s">
        <v>1578</v>
      </c>
      <c r="B73" s="318">
        <v>1</v>
      </c>
      <c r="C73" s="131">
        <v>5.8</v>
      </c>
      <c r="D73" s="5" t="s">
        <v>1306</v>
      </c>
      <c r="E73" s="326"/>
      <c r="F73" s="132" t="s">
        <v>135</v>
      </c>
      <c r="G73" s="318">
        <v>3</v>
      </c>
      <c r="H73" s="131">
        <v>6.8</v>
      </c>
      <c r="I73" s="5" t="s">
        <v>1306</v>
      </c>
      <c r="J73" s="4" t="s">
        <v>1595</v>
      </c>
      <c r="K73" s="4" t="s">
        <v>330</v>
      </c>
    </row>
    <row r="74" spans="1:11">
      <c r="A74" s="133" t="s">
        <v>1395</v>
      </c>
      <c r="B74" s="320">
        <v>2</v>
      </c>
      <c r="C74" s="134">
        <v>7.3</v>
      </c>
      <c r="D74" s="5" t="s">
        <v>1306</v>
      </c>
      <c r="E74" s="326"/>
      <c r="F74" s="132" t="s">
        <v>124</v>
      </c>
      <c r="G74" s="318">
        <v>3</v>
      </c>
      <c r="H74" s="131">
        <v>7.0666666666999998</v>
      </c>
      <c r="I74" s="5" t="s">
        <v>1306</v>
      </c>
      <c r="J74" s="4" t="s">
        <v>57</v>
      </c>
      <c r="K74" s="4" t="s">
        <v>332</v>
      </c>
    </row>
    <row r="75" spans="1:11">
      <c r="A75" s="133" t="s">
        <v>1396</v>
      </c>
      <c r="B75" s="320">
        <v>3</v>
      </c>
      <c r="C75" s="134">
        <v>5.9333333333000002</v>
      </c>
      <c r="D75" s="5" t="s">
        <v>1306</v>
      </c>
      <c r="E75" s="326"/>
      <c r="F75" s="133" t="s">
        <v>1411</v>
      </c>
      <c r="G75" s="320">
        <v>3</v>
      </c>
      <c r="H75" s="134">
        <v>7.0666666666999998</v>
      </c>
      <c r="I75" s="5" t="s">
        <v>1306</v>
      </c>
      <c r="J75" s="4"/>
      <c r="K75" s="4"/>
    </row>
    <row r="76" spans="1:11">
      <c r="A76" s="133" t="s">
        <v>1414</v>
      </c>
      <c r="B76" s="320">
        <v>3</v>
      </c>
      <c r="C76" s="134">
        <v>3.1</v>
      </c>
      <c r="D76" s="5" t="s">
        <v>1307</v>
      </c>
      <c r="E76" s="326"/>
      <c r="F76" s="132" t="s">
        <v>132</v>
      </c>
      <c r="G76" s="318">
        <v>3</v>
      </c>
      <c r="H76" s="131">
        <v>7.1</v>
      </c>
      <c r="I76" s="5" t="s">
        <v>1306</v>
      </c>
      <c r="J76" s="4" t="s">
        <v>91</v>
      </c>
      <c r="K76" s="4" t="s">
        <v>330</v>
      </c>
    </row>
    <row r="77" spans="1:11">
      <c r="A77" s="133" t="s">
        <v>174</v>
      </c>
      <c r="B77" s="320">
        <v>3</v>
      </c>
      <c r="C77" s="134">
        <v>14.033333333</v>
      </c>
      <c r="D77" s="5" t="s">
        <v>1310</v>
      </c>
      <c r="E77" s="326"/>
      <c r="F77" s="133" t="s">
        <v>1395</v>
      </c>
      <c r="G77" s="320">
        <v>2</v>
      </c>
      <c r="H77" s="134">
        <v>7.3</v>
      </c>
      <c r="I77" s="5" t="s">
        <v>1306</v>
      </c>
      <c r="J77" s="4" t="s">
        <v>413</v>
      </c>
      <c r="K77" s="4" t="s">
        <v>414</v>
      </c>
    </row>
    <row r="78" spans="1:11">
      <c r="A78" s="132" t="s">
        <v>166</v>
      </c>
      <c r="B78" s="318">
        <v>2</v>
      </c>
      <c r="C78" s="131">
        <v>2.5499999999999998</v>
      </c>
      <c r="D78" s="5" t="s">
        <v>1307</v>
      </c>
      <c r="E78" s="326"/>
      <c r="F78" s="132" t="s">
        <v>123</v>
      </c>
      <c r="G78" s="318">
        <v>3</v>
      </c>
      <c r="H78" s="131">
        <v>7.4</v>
      </c>
      <c r="I78" s="5" t="s">
        <v>1306</v>
      </c>
      <c r="J78" s="4" t="s">
        <v>91</v>
      </c>
      <c r="K78" s="4" t="s">
        <v>1585</v>
      </c>
    </row>
    <row r="79" spans="1:11">
      <c r="A79" s="133" t="s">
        <v>169</v>
      </c>
      <c r="B79" s="320">
        <v>3</v>
      </c>
      <c r="C79" s="134">
        <v>2</v>
      </c>
      <c r="D79" s="5" t="s">
        <v>1307</v>
      </c>
      <c r="E79" s="326"/>
      <c r="F79" s="132" t="s">
        <v>128</v>
      </c>
      <c r="G79" s="318">
        <v>3</v>
      </c>
      <c r="H79" s="131">
        <v>7.7666666666999999</v>
      </c>
      <c r="I79" s="5" t="s">
        <v>1306</v>
      </c>
      <c r="J79" s="4" t="s">
        <v>1585</v>
      </c>
      <c r="K79" s="4" t="s">
        <v>226</v>
      </c>
    </row>
    <row r="80" spans="1:11">
      <c r="A80" s="133" t="s">
        <v>171</v>
      </c>
      <c r="B80" s="320">
        <v>3</v>
      </c>
      <c r="C80" s="134">
        <v>5.9333333333000002</v>
      </c>
      <c r="D80" s="5" t="s">
        <v>1306</v>
      </c>
      <c r="E80" s="326"/>
      <c r="F80" s="132" t="s">
        <v>133</v>
      </c>
      <c r="G80" s="318">
        <v>3</v>
      </c>
      <c r="H80" s="131">
        <v>7.9333333333000002</v>
      </c>
      <c r="I80" s="5" t="s">
        <v>1306</v>
      </c>
      <c r="J80" s="4" t="s">
        <v>330</v>
      </c>
      <c r="K80" s="4" t="s">
        <v>84</v>
      </c>
    </row>
    <row r="81" spans="1:11">
      <c r="A81" s="133" t="s">
        <v>181</v>
      </c>
      <c r="B81" s="320">
        <v>3</v>
      </c>
      <c r="C81" s="134">
        <v>8.9</v>
      </c>
      <c r="D81" s="5" t="s">
        <v>1306</v>
      </c>
      <c r="E81" s="326"/>
      <c r="F81" s="132" t="s">
        <v>72</v>
      </c>
      <c r="G81" s="318">
        <v>3</v>
      </c>
      <c r="H81" s="131">
        <v>7.9666666667000001</v>
      </c>
      <c r="I81" s="5" t="s">
        <v>1306</v>
      </c>
      <c r="J81" s="4" t="s">
        <v>91</v>
      </c>
      <c r="K81" s="4" t="s">
        <v>405</v>
      </c>
    </row>
    <row r="82" spans="1:11">
      <c r="A82" s="133" t="s">
        <v>196</v>
      </c>
      <c r="B82" s="320">
        <v>3</v>
      </c>
      <c r="C82" s="134">
        <v>6.2333333333000001</v>
      </c>
      <c r="D82" s="5" t="s">
        <v>1306</v>
      </c>
      <c r="E82" s="326"/>
      <c r="F82" s="133" t="s">
        <v>1417</v>
      </c>
      <c r="G82" s="320">
        <v>3</v>
      </c>
      <c r="H82" s="134">
        <v>8.0333333332999999</v>
      </c>
      <c r="I82" s="5" t="s">
        <v>1306</v>
      </c>
      <c r="J82" s="4"/>
      <c r="K82" s="4"/>
    </row>
    <row r="83" spans="1:11">
      <c r="A83" s="133" t="s">
        <v>1416</v>
      </c>
      <c r="B83" s="320">
        <v>3</v>
      </c>
      <c r="C83" s="134">
        <v>6.1666666667000003</v>
      </c>
      <c r="D83" s="5" t="s">
        <v>1306</v>
      </c>
      <c r="E83" s="326"/>
      <c r="F83" s="132" t="s">
        <v>250</v>
      </c>
      <c r="G83" s="318">
        <v>3</v>
      </c>
      <c r="H83" s="131">
        <v>8.1666666666999994</v>
      </c>
      <c r="I83" s="5" t="s">
        <v>1306</v>
      </c>
      <c r="J83" s="4" t="s">
        <v>331</v>
      </c>
      <c r="K83" s="4" t="s">
        <v>226</v>
      </c>
    </row>
    <row r="84" spans="1:11">
      <c r="A84" s="132" t="s">
        <v>1412</v>
      </c>
      <c r="B84" s="318">
        <v>2</v>
      </c>
      <c r="C84" s="131">
        <v>3.4</v>
      </c>
      <c r="D84" s="5" t="s">
        <v>1307</v>
      </c>
      <c r="E84" s="326"/>
      <c r="F84" s="133" t="s">
        <v>175</v>
      </c>
      <c r="G84" s="320">
        <v>3</v>
      </c>
      <c r="H84" s="134">
        <v>8.1999999999999993</v>
      </c>
      <c r="I84" s="5" t="s">
        <v>1306</v>
      </c>
      <c r="J84" s="4" t="s">
        <v>168</v>
      </c>
      <c r="K84" s="4" t="s">
        <v>394</v>
      </c>
    </row>
    <row r="85" spans="1:11">
      <c r="A85" s="132" t="s">
        <v>1405</v>
      </c>
      <c r="B85" s="318">
        <v>3</v>
      </c>
      <c r="C85" s="131">
        <v>9.0666666666999998</v>
      </c>
      <c r="D85" s="5" t="s">
        <v>1306</v>
      </c>
      <c r="E85" s="326"/>
      <c r="F85" s="132" t="s">
        <v>170</v>
      </c>
      <c r="G85" s="318">
        <v>3</v>
      </c>
      <c r="H85" s="131">
        <v>8.2333333332999992</v>
      </c>
      <c r="I85" s="5" t="s">
        <v>1306</v>
      </c>
      <c r="J85" s="4" t="s">
        <v>398</v>
      </c>
      <c r="K85" s="4" t="s">
        <v>337</v>
      </c>
    </row>
    <row r="86" spans="1:11">
      <c r="A86" s="132" t="s">
        <v>1308</v>
      </c>
      <c r="B86" s="318">
        <v>3</v>
      </c>
      <c r="C86" s="131">
        <v>2.1666666666999999</v>
      </c>
      <c r="D86" s="5" t="s">
        <v>1307</v>
      </c>
      <c r="E86" s="326"/>
      <c r="F86" s="133" t="s">
        <v>453</v>
      </c>
      <c r="G86" s="320">
        <v>3</v>
      </c>
      <c r="H86" s="134">
        <v>8.3000000000000007</v>
      </c>
      <c r="I86" s="5" t="s">
        <v>1306</v>
      </c>
      <c r="J86" s="4"/>
      <c r="K86" s="4"/>
    </row>
    <row r="87" spans="1:11">
      <c r="A87" s="133" t="s">
        <v>1406</v>
      </c>
      <c r="B87" s="320">
        <v>3</v>
      </c>
      <c r="C87" s="134">
        <v>10.366666667000001</v>
      </c>
      <c r="D87" s="5" t="s">
        <v>1306</v>
      </c>
      <c r="E87" s="326"/>
      <c r="F87" s="132" t="s">
        <v>141</v>
      </c>
      <c r="G87" s="318">
        <v>3</v>
      </c>
      <c r="H87" s="131">
        <v>8.5</v>
      </c>
      <c r="I87" s="5" t="s">
        <v>1306</v>
      </c>
      <c r="J87" s="4" t="s">
        <v>1599</v>
      </c>
      <c r="K87" s="4" t="s">
        <v>1600</v>
      </c>
    </row>
    <row r="88" spans="1:11">
      <c r="A88" s="133" t="s">
        <v>195</v>
      </c>
      <c r="B88" s="320">
        <v>3</v>
      </c>
      <c r="C88" s="134">
        <v>2.7666666666999999</v>
      </c>
      <c r="D88" s="5" t="s">
        <v>1307</v>
      </c>
      <c r="E88" s="326"/>
      <c r="F88" s="132" t="s">
        <v>70</v>
      </c>
      <c r="G88" s="318">
        <v>3</v>
      </c>
      <c r="H88" s="131">
        <v>8.9</v>
      </c>
      <c r="I88" s="5" t="s">
        <v>1306</v>
      </c>
      <c r="J88" s="4" t="s">
        <v>91</v>
      </c>
      <c r="K88" s="4" t="s">
        <v>391</v>
      </c>
    </row>
    <row r="89" spans="1:11">
      <c r="A89" s="133" t="s">
        <v>1407</v>
      </c>
      <c r="B89" s="320">
        <v>3</v>
      </c>
      <c r="C89" s="134">
        <v>0.96666666670000001</v>
      </c>
      <c r="D89" s="5" t="s">
        <v>1307</v>
      </c>
      <c r="E89" s="326"/>
      <c r="F89" s="133" t="s">
        <v>181</v>
      </c>
      <c r="G89" s="320">
        <v>3</v>
      </c>
      <c r="H89" s="134">
        <v>8.9</v>
      </c>
      <c r="I89" s="5" t="s">
        <v>1306</v>
      </c>
      <c r="J89" s="4" t="s">
        <v>168</v>
      </c>
      <c r="K89" s="4" t="s">
        <v>1622</v>
      </c>
    </row>
    <row r="90" spans="1:11">
      <c r="A90" s="132" t="s">
        <v>1408</v>
      </c>
      <c r="B90" s="318">
        <v>3</v>
      </c>
      <c r="C90" s="131">
        <v>1.3333333332999999</v>
      </c>
      <c r="D90" s="5" t="s">
        <v>1307</v>
      </c>
      <c r="E90" s="326"/>
      <c r="F90" s="132" t="s">
        <v>1405</v>
      </c>
      <c r="G90" s="318">
        <v>3</v>
      </c>
      <c r="H90" s="131">
        <v>9.0666666666999998</v>
      </c>
      <c r="I90" s="5" t="s">
        <v>1306</v>
      </c>
      <c r="J90" s="4" t="s">
        <v>404</v>
      </c>
      <c r="K90" s="4" t="s">
        <v>391</v>
      </c>
    </row>
    <row r="91" spans="1:11">
      <c r="A91" s="132" t="s">
        <v>122</v>
      </c>
      <c r="B91" s="318">
        <v>3</v>
      </c>
      <c r="C91" s="131">
        <v>2.2333333333000001</v>
      </c>
      <c r="D91" s="5" t="s">
        <v>1307</v>
      </c>
      <c r="E91" s="326"/>
      <c r="F91" s="133" t="s">
        <v>78</v>
      </c>
      <c r="G91" s="320">
        <v>3</v>
      </c>
      <c r="H91" s="134">
        <v>9.1999999999999993</v>
      </c>
      <c r="I91" s="5" t="s">
        <v>1306</v>
      </c>
      <c r="J91" s="4" t="s">
        <v>91</v>
      </c>
      <c r="K91" s="4" t="s">
        <v>391</v>
      </c>
    </row>
    <row r="92" spans="1:11">
      <c r="A92" s="132" t="s">
        <v>132</v>
      </c>
      <c r="B92" s="318">
        <v>3</v>
      </c>
      <c r="C92" s="131">
        <v>7.1</v>
      </c>
      <c r="D92" s="5" t="s">
        <v>1306</v>
      </c>
      <c r="E92" s="326"/>
      <c r="F92" s="133" t="s">
        <v>1435</v>
      </c>
      <c r="G92" s="320">
        <v>3</v>
      </c>
      <c r="H92" s="134">
        <v>9.3000000000000007</v>
      </c>
      <c r="I92" s="5" t="s">
        <v>1306</v>
      </c>
      <c r="J92" s="4" t="s">
        <v>1576</v>
      </c>
      <c r="K92" s="4" t="s">
        <v>406</v>
      </c>
    </row>
    <row r="93" spans="1:11">
      <c r="A93" s="132" t="s">
        <v>126</v>
      </c>
      <c r="B93" s="318">
        <v>3</v>
      </c>
      <c r="C93" s="131">
        <v>3.6</v>
      </c>
      <c r="D93" s="5" t="s">
        <v>1307</v>
      </c>
      <c r="E93" s="326"/>
      <c r="F93" s="132" t="s">
        <v>125</v>
      </c>
      <c r="G93" s="318">
        <v>3</v>
      </c>
      <c r="H93" s="131">
        <v>9.5333333332999999</v>
      </c>
      <c r="I93" s="5" t="s">
        <v>1306</v>
      </c>
      <c r="J93" s="4" t="s">
        <v>1591</v>
      </c>
      <c r="K93" s="4" t="s">
        <v>332</v>
      </c>
    </row>
    <row r="94" spans="1:11">
      <c r="A94" s="132" t="s">
        <v>123</v>
      </c>
      <c r="B94" s="318">
        <v>3</v>
      </c>
      <c r="C94" s="131">
        <v>7.4</v>
      </c>
      <c r="D94" s="5" t="s">
        <v>1306</v>
      </c>
      <c r="E94" s="326"/>
      <c r="F94" s="132" t="s">
        <v>60</v>
      </c>
      <c r="G94" s="318">
        <v>3</v>
      </c>
      <c r="H94" s="131">
        <v>9.7666666667000008</v>
      </c>
      <c r="I94" s="5" t="s">
        <v>1306</v>
      </c>
      <c r="J94" s="4" t="s">
        <v>392</v>
      </c>
      <c r="K94" s="4" t="s">
        <v>857</v>
      </c>
    </row>
    <row r="95" spans="1:11">
      <c r="A95" s="132" t="s">
        <v>248</v>
      </c>
      <c r="B95" s="318">
        <v>3</v>
      </c>
      <c r="C95" s="131">
        <v>4</v>
      </c>
      <c r="D95" s="5" t="s">
        <v>1307</v>
      </c>
      <c r="E95" s="326"/>
      <c r="F95" s="133" t="s">
        <v>197</v>
      </c>
      <c r="G95" s="320">
        <v>3</v>
      </c>
      <c r="H95" s="134">
        <v>10.1</v>
      </c>
      <c r="I95" s="5" t="s">
        <v>1306</v>
      </c>
      <c r="J95" s="4" t="s">
        <v>84</v>
      </c>
      <c r="K95" s="4" t="s">
        <v>337</v>
      </c>
    </row>
    <row r="96" spans="1:11">
      <c r="A96" s="132" t="s">
        <v>1409</v>
      </c>
      <c r="B96" s="318">
        <v>3</v>
      </c>
      <c r="C96" s="131">
        <v>30.3</v>
      </c>
      <c r="D96" s="5" t="s">
        <v>1313</v>
      </c>
      <c r="E96" s="326"/>
      <c r="F96" s="132" t="s">
        <v>81</v>
      </c>
      <c r="G96" s="318">
        <v>3</v>
      </c>
      <c r="H96" s="131">
        <v>10.199999999999999</v>
      </c>
      <c r="I96" s="5" t="s">
        <v>1306</v>
      </c>
      <c r="J96" s="4" t="s">
        <v>392</v>
      </c>
      <c r="K96" s="4" t="s">
        <v>412</v>
      </c>
    </row>
    <row r="97" spans="1:11">
      <c r="A97" s="132" t="s">
        <v>129</v>
      </c>
      <c r="B97" s="318">
        <v>3</v>
      </c>
      <c r="C97" s="131">
        <v>5.1333333333000004</v>
      </c>
      <c r="D97" s="5" t="s">
        <v>1307</v>
      </c>
      <c r="E97" s="326"/>
      <c r="F97" s="133" t="s">
        <v>168</v>
      </c>
      <c r="G97" s="320">
        <v>3</v>
      </c>
      <c r="H97" s="134">
        <v>10.233333332999999</v>
      </c>
      <c r="I97" s="5" t="s">
        <v>1306</v>
      </c>
      <c r="J97" s="132" t="s">
        <v>1621</v>
      </c>
      <c r="K97" s="132" t="s">
        <v>423</v>
      </c>
    </row>
    <row r="98" spans="1:11">
      <c r="A98" s="132" t="s">
        <v>133</v>
      </c>
      <c r="B98" s="318">
        <v>3</v>
      </c>
      <c r="C98" s="131">
        <v>7.9333333333000002</v>
      </c>
      <c r="D98" s="5" t="s">
        <v>1306</v>
      </c>
      <c r="E98" s="326"/>
      <c r="F98" s="133" t="s">
        <v>1406</v>
      </c>
      <c r="G98" s="320">
        <v>3</v>
      </c>
      <c r="H98" s="134">
        <v>10.366666667000001</v>
      </c>
      <c r="I98" s="5" t="s">
        <v>1306</v>
      </c>
      <c r="J98" s="4" t="s">
        <v>1583</v>
      </c>
      <c r="K98" s="4" t="s">
        <v>516</v>
      </c>
    </row>
    <row r="99" spans="1:11">
      <c r="A99" s="132" t="s">
        <v>250</v>
      </c>
      <c r="B99" s="318">
        <v>3</v>
      </c>
      <c r="C99" s="131">
        <v>8.1666666666999994</v>
      </c>
      <c r="D99" s="5" t="s">
        <v>1306</v>
      </c>
      <c r="E99" s="326"/>
      <c r="F99" s="132" t="s">
        <v>323</v>
      </c>
      <c r="G99" s="318">
        <v>3</v>
      </c>
      <c r="H99" s="131">
        <v>10.5</v>
      </c>
      <c r="I99" s="5" t="s">
        <v>1306</v>
      </c>
      <c r="J99" s="4" t="s">
        <v>1591</v>
      </c>
      <c r="K99" s="4" t="s">
        <v>1587</v>
      </c>
    </row>
    <row r="100" spans="1:11">
      <c r="A100" s="132" t="s">
        <v>124</v>
      </c>
      <c r="B100" s="318">
        <v>3</v>
      </c>
      <c r="C100" s="131">
        <v>7.0666666666999998</v>
      </c>
      <c r="D100" s="5" t="s">
        <v>1306</v>
      </c>
      <c r="E100" s="326"/>
      <c r="F100" s="133" t="s">
        <v>212</v>
      </c>
      <c r="G100" s="320">
        <v>3</v>
      </c>
      <c r="H100" s="134">
        <v>10.566666667</v>
      </c>
      <c r="I100" s="5" t="s">
        <v>1306</v>
      </c>
      <c r="J100" s="4" t="s">
        <v>417</v>
      </c>
      <c r="K100" s="4" t="s">
        <v>1622</v>
      </c>
    </row>
    <row r="101" spans="1:11">
      <c r="A101" s="132" t="s">
        <v>267</v>
      </c>
      <c r="B101" s="318">
        <v>3</v>
      </c>
      <c r="C101" s="131">
        <v>4.0999999999999996</v>
      </c>
      <c r="D101" s="5" t="s">
        <v>1307</v>
      </c>
      <c r="E101" s="326"/>
      <c r="F101" s="133" t="s">
        <v>35</v>
      </c>
      <c r="G101" s="320">
        <v>3</v>
      </c>
      <c r="H101" s="134">
        <v>10.833333333000001</v>
      </c>
      <c r="I101" s="5" t="s">
        <v>1306</v>
      </c>
      <c r="J101" s="4" t="s">
        <v>337</v>
      </c>
      <c r="K101" s="4" t="s">
        <v>412</v>
      </c>
    </row>
    <row r="102" spans="1:11">
      <c r="A102" s="132" t="s">
        <v>251</v>
      </c>
      <c r="B102" s="318">
        <v>3</v>
      </c>
      <c r="C102" s="131">
        <v>16.333333332999999</v>
      </c>
      <c r="D102" s="5" t="s">
        <v>1310</v>
      </c>
      <c r="E102" s="326"/>
      <c r="F102" s="133" t="s">
        <v>77</v>
      </c>
      <c r="G102" s="320">
        <v>3</v>
      </c>
      <c r="H102" s="134">
        <v>11.166666666999999</v>
      </c>
      <c r="I102" s="5" t="s">
        <v>1306</v>
      </c>
      <c r="J102" s="4" t="s">
        <v>354</v>
      </c>
      <c r="K102" s="4" t="s">
        <v>75</v>
      </c>
    </row>
    <row r="103" spans="1:11">
      <c r="A103" s="132" t="s">
        <v>265</v>
      </c>
      <c r="B103" s="318">
        <v>3</v>
      </c>
      <c r="C103" s="131">
        <v>4.9666666667000001</v>
      </c>
      <c r="D103" s="5" t="s">
        <v>1307</v>
      </c>
      <c r="E103" s="326"/>
      <c r="F103" s="133" t="s">
        <v>1467</v>
      </c>
      <c r="G103" s="320">
        <v>2</v>
      </c>
      <c r="H103" s="134">
        <v>11.7</v>
      </c>
      <c r="I103" s="5" t="s">
        <v>1306</v>
      </c>
      <c r="J103" s="4" t="s">
        <v>1574</v>
      </c>
      <c r="K103" s="4" t="s">
        <v>1575</v>
      </c>
    </row>
    <row r="104" spans="1:11">
      <c r="A104" s="132" t="s">
        <v>134</v>
      </c>
      <c r="B104" s="318">
        <v>3</v>
      </c>
      <c r="C104" s="131">
        <v>3.3333333333000001</v>
      </c>
      <c r="D104" s="5" t="s">
        <v>1307</v>
      </c>
      <c r="E104" s="326"/>
      <c r="F104" s="132" t="s">
        <v>274</v>
      </c>
      <c r="G104" s="318">
        <v>3</v>
      </c>
      <c r="H104" s="131">
        <v>12.133333332999999</v>
      </c>
      <c r="I104" s="5" t="s">
        <v>1306</v>
      </c>
      <c r="J104" s="4" t="s">
        <v>1604</v>
      </c>
      <c r="K104" s="4" t="s">
        <v>1605</v>
      </c>
    </row>
    <row r="105" spans="1:11">
      <c r="A105" s="132" t="s">
        <v>127</v>
      </c>
      <c r="B105" s="318">
        <v>3</v>
      </c>
      <c r="C105" s="131">
        <v>5.5</v>
      </c>
      <c r="D105" s="5" t="s">
        <v>1306</v>
      </c>
      <c r="E105" s="326"/>
      <c r="F105" s="133" t="s">
        <v>211</v>
      </c>
      <c r="G105" s="320">
        <v>3</v>
      </c>
      <c r="H105" s="134">
        <v>12.533333333</v>
      </c>
      <c r="I105" s="5" t="s">
        <v>1306</v>
      </c>
      <c r="J105" s="4" t="s">
        <v>168</v>
      </c>
      <c r="K105" s="4" t="s">
        <v>416</v>
      </c>
    </row>
    <row r="106" spans="1:11">
      <c r="A106" s="132" t="s">
        <v>298</v>
      </c>
      <c r="B106" s="318">
        <v>3</v>
      </c>
      <c r="C106" s="131">
        <v>14.933333333</v>
      </c>
      <c r="D106" s="5" t="s">
        <v>1310</v>
      </c>
      <c r="E106" s="326"/>
      <c r="F106" s="133" t="s">
        <v>1428</v>
      </c>
      <c r="G106" s="320">
        <v>3</v>
      </c>
      <c r="H106" s="134">
        <v>12.633333332999999</v>
      </c>
      <c r="I106" s="5" t="s">
        <v>1306</v>
      </c>
      <c r="J106" s="132"/>
      <c r="K106" s="132"/>
    </row>
    <row r="107" spans="1:11">
      <c r="A107" s="132" t="s">
        <v>128</v>
      </c>
      <c r="B107" s="318">
        <v>3</v>
      </c>
      <c r="C107" s="131">
        <v>7.7666666666999999</v>
      </c>
      <c r="D107" s="5" t="s">
        <v>1306</v>
      </c>
      <c r="E107" s="326"/>
      <c r="F107" s="133" t="s">
        <v>198</v>
      </c>
      <c r="G107" s="320">
        <v>3</v>
      </c>
      <c r="H107" s="134">
        <v>13.133333332999999</v>
      </c>
      <c r="I107" s="5" t="s">
        <v>1306</v>
      </c>
      <c r="J107" s="4" t="s">
        <v>557</v>
      </c>
      <c r="K107" s="4" t="s">
        <v>337</v>
      </c>
    </row>
    <row r="108" spans="1:11">
      <c r="A108" s="132" t="s">
        <v>323</v>
      </c>
      <c r="B108" s="318">
        <v>3</v>
      </c>
      <c r="C108" s="131">
        <v>10.5</v>
      </c>
      <c r="D108" s="5" t="s">
        <v>1306</v>
      </c>
      <c r="E108" s="326"/>
      <c r="F108" s="133" t="s">
        <v>1403</v>
      </c>
      <c r="G108" s="320">
        <v>3</v>
      </c>
      <c r="H108" s="134">
        <v>13.266666667000001</v>
      </c>
      <c r="I108" s="5" t="s">
        <v>1306</v>
      </c>
      <c r="J108" s="4" t="s">
        <v>106</v>
      </c>
      <c r="K108" s="4" t="s">
        <v>422</v>
      </c>
    </row>
    <row r="109" spans="1:11">
      <c r="A109" s="132" t="s">
        <v>125</v>
      </c>
      <c r="B109" s="318">
        <v>3</v>
      </c>
      <c r="C109" s="131">
        <v>9.5333333332999999</v>
      </c>
      <c r="D109" s="5" t="s">
        <v>1306</v>
      </c>
      <c r="E109" s="326"/>
      <c r="F109" s="133" t="s">
        <v>174</v>
      </c>
      <c r="G109" s="320">
        <v>3</v>
      </c>
      <c r="H109" s="134">
        <v>14.033333333</v>
      </c>
      <c r="I109" s="5" t="s">
        <v>1310</v>
      </c>
      <c r="J109" s="4" t="s">
        <v>415</v>
      </c>
      <c r="K109" s="4" t="s">
        <v>414</v>
      </c>
    </row>
    <row r="110" spans="1:11">
      <c r="A110" s="132" t="s">
        <v>136</v>
      </c>
      <c r="B110" s="318">
        <v>3</v>
      </c>
      <c r="C110" s="131">
        <v>6.5333333332999999</v>
      </c>
      <c r="D110" s="5" t="s">
        <v>1306</v>
      </c>
      <c r="E110" s="326"/>
      <c r="F110" s="132" t="s">
        <v>1423</v>
      </c>
      <c r="G110" s="130">
        <v>3</v>
      </c>
      <c r="H110" s="131">
        <v>14.3</v>
      </c>
      <c r="I110" s="131" t="s">
        <v>1310</v>
      </c>
      <c r="J110" s="364"/>
      <c r="K110" s="365"/>
    </row>
    <row r="111" spans="1:11">
      <c r="A111" s="132" t="s">
        <v>121</v>
      </c>
      <c r="B111" s="318">
        <v>3</v>
      </c>
      <c r="C111" s="131">
        <v>30.8</v>
      </c>
      <c r="D111" s="5" t="s">
        <v>1313</v>
      </c>
      <c r="E111" s="326"/>
      <c r="F111" s="132" t="s">
        <v>630</v>
      </c>
      <c r="G111" s="130">
        <v>3</v>
      </c>
      <c r="H111" s="131">
        <v>14.633333332999999</v>
      </c>
      <c r="I111" s="131" t="s">
        <v>1310</v>
      </c>
      <c r="J111" s="4" t="s">
        <v>413</v>
      </c>
      <c r="K111" s="4" t="s">
        <v>1613</v>
      </c>
    </row>
    <row r="112" spans="1:11">
      <c r="A112" s="132" t="s">
        <v>130</v>
      </c>
      <c r="B112" s="318">
        <v>3</v>
      </c>
      <c r="C112" s="131">
        <v>18.033333333000002</v>
      </c>
      <c r="D112" s="5" t="s">
        <v>1310</v>
      </c>
      <c r="E112" s="326"/>
      <c r="F112" s="132" t="s">
        <v>298</v>
      </c>
      <c r="G112" s="318">
        <v>3</v>
      </c>
      <c r="H112" s="131">
        <v>14.933333333</v>
      </c>
      <c r="I112" s="5" t="s">
        <v>1310</v>
      </c>
      <c r="J112" s="4" t="s">
        <v>1585</v>
      </c>
      <c r="K112" s="4" t="s">
        <v>1590</v>
      </c>
    </row>
    <row r="113" spans="1:14">
      <c r="A113" s="132" t="s">
        <v>254</v>
      </c>
      <c r="B113" s="318">
        <v>3</v>
      </c>
      <c r="C113" s="131">
        <v>2</v>
      </c>
      <c r="D113" s="5" t="s">
        <v>1307</v>
      </c>
      <c r="E113" s="326"/>
      <c r="F113" s="133" t="s">
        <v>131</v>
      </c>
      <c r="G113" s="320">
        <v>3</v>
      </c>
      <c r="H113" s="134">
        <v>14.966666667</v>
      </c>
      <c r="I113" s="5" t="s">
        <v>1310</v>
      </c>
      <c r="J113" s="4" t="s">
        <v>376</v>
      </c>
      <c r="K113" s="4" t="s">
        <v>1605</v>
      </c>
    </row>
    <row r="114" spans="1:14">
      <c r="A114" s="132" t="s">
        <v>135</v>
      </c>
      <c r="B114" s="318">
        <v>3</v>
      </c>
      <c r="C114" s="131">
        <v>6.8</v>
      </c>
      <c r="D114" s="5" t="s">
        <v>1306</v>
      </c>
      <c r="E114" s="326"/>
      <c r="F114" s="132" t="s">
        <v>1400</v>
      </c>
      <c r="G114" s="318">
        <v>3</v>
      </c>
      <c r="H114" s="131">
        <v>15.233333332999999</v>
      </c>
      <c r="I114" s="5" t="s">
        <v>1310</v>
      </c>
      <c r="J114" s="4"/>
      <c r="K114" s="4"/>
    </row>
    <row r="115" spans="1:14">
      <c r="A115" s="132" t="s">
        <v>145</v>
      </c>
      <c r="B115" s="318">
        <v>3</v>
      </c>
      <c r="C115" s="131">
        <v>5.5666666666999998</v>
      </c>
      <c r="D115" s="5" t="s">
        <v>1306</v>
      </c>
      <c r="E115" s="326"/>
      <c r="F115" s="133" t="s">
        <v>339</v>
      </c>
      <c r="G115" s="320">
        <v>3</v>
      </c>
      <c r="H115" s="134">
        <v>16.266666666999999</v>
      </c>
      <c r="I115" s="5" t="s">
        <v>1310</v>
      </c>
      <c r="J115" s="4" t="s">
        <v>391</v>
      </c>
      <c r="K115" s="4" t="s">
        <v>851</v>
      </c>
    </row>
    <row r="116" spans="1:14">
      <c r="A116" s="132" t="s">
        <v>146</v>
      </c>
      <c r="B116" s="318">
        <v>3</v>
      </c>
      <c r="C116" s="131">
        <v>2.6</v>
      </c>
      <c r="D116" s="5" t="s">
        <v>1307</v>
      </c>
      <c r="E116" s="326"/>
      <c r="F116" s="132" t="s">
        <v>251</v>
      </c>
      <c r="G116" s="318">
        <v>3</v>
      </c>
      <c r="H116" s="131">
        <v>16.333333332999999</v>
      </c>
      <c r="I116" s="5" t="s">
        <v>1310</v>
      </c>
      <c r="J116" s="4" t="s">
        <v>1588</v>
      </c>
      <c r="K116" s="4" t="s">
        <v>226</v>
      </c>
    </row>
    <row r="117" spans="1:14">
      <c r="A117" s="132" t="s">
        <v>141</v>
      </c>
      <c r="B117" s="318">
        <v>3</v>
      </c>
      <c r="C117" s="131">
        <v>8.5</v>
      </c>
      <c r="D117" s="5" t="s">
        <v>1306</v>
      </c>
      <c r="E117" s="326"/>
      <c r="F117" s="315" t="s">
        <v>105</v>
      </c>
      <c r="G117" s="366">
        <v>6</v>
      </c>
      <c r="H117" s="135">
        <v>17.916666667000001</v>
      </c>
      <c r="I117" s="135" t="s">
        <v>1310</v>
      </c>
      <c r="J117" s="1" t="s">
        <v>410</v>
      </c>
      <c r="K117" s="1" t="s">
        <v>411</v>
      </c>
    </row>
    <row r="118" spans="1:14" ht="14">
      <c r="A118" s="132" t="s">
        <v>144</v>
      </c>
      <c r="B118" s="318">
        <v>3</v>
      </c>
      <c r="C118" s="131">
        <v>1.6666666667000001</v>
      </c>
      <c r="D118" s="5" t="s">
        <v>1307</v>
      </c>
      <c r="E118" s="327"/>
      <c r="F118" s="132" t="s">
        <v>130</v>
      </c>
      <c r="G118" s="318">
        <v>3</v>
      </c>
      <c r="H118" s="131">
        <v>18.033333333000002</v>
      </c>
      <c r="I118" s="5" t="s">
        <v>1310</v>
      </c>
      <c r="J118" s="4" t="s">
        <v>378</v>
      </c>
      <c r="K118" s="4" t="s">
        <v>1592</v>
      </c>
      <c r="M118" s="119"/>
      <c r="N118" s="119"/>
    </row>
    <row r="119" spans="1:14">
      <c r="A119" s="132" t="s">
        <v>153</v>
      </c>
      <c r="B119" s="318">
        <v>2</v>
      </c>
      <c r="C119" s="131">
        <v>4.5999999999999996</v>
      </c>
      <c r="D119" s="5" t="s">
        <v>1307</v>
      </c>
      <c r="E119" s="326"/>
      <c r="F119" s="132" t="s">
        <v>1427</v>
      </c>
      <c r="G119" s="318">
        <v>3</v>
      </c>
      <c r="H119" s="131">
        <v>18.566666667</v>
      </c>
      <c r="I119" s="5" t="s">
        <v>1310</v>
      </c>
      <c r="J119" s="4" t="s">
        <v>1611</v>
      </c>
      <c r="K119" s="4" t="s">
        <v>1612</v>
      </c>
    </row>
    <row r="120" spans="1:14">
      <c r="A120" s="133" t="s">
        <v>150</v>
      </c>
      <c r="B120" s="320">
        <v>2</v>
      </c>
      <c r="C120" s="134">
        <v>1.6</v>
      </c>
      <c r="D120" s="5" t="s">
        <v>1307</v>
      </c>
      <c r="E120" s="326"/>
      <c r="F120" s="132" t="s">
        <v>206</v>
      </c>
      <c r="G120" s="318">
        <v>3</v>
      </c>
      <c r="H120" s="131">
        <v>18.666666667000001</v>
      </c>
      <c r="I120" s="5" t="s">
        <v>1310</v>
      </c>
      <c r="J120" s="4" t="s">
        <v>422</v>
      </c>
      <c r="K120" s="4" t="s">
        <v>367</v>
      </c>
    </row>
    <row r="121" spans="1:14">
      <c r="A121" s="133" t="s">
        <v>148</v>
      </c>
      <c r="B121" s="320">
        <v>3</v>
      </c>
      <c r="C121" s="134">
        <v>4.3666666666999996</v>
      </c>
      <c r="D121" s="5" t="s">
        <v>1307</v>
      </c>
      <c r="E121" s="326"/>
      <c r="F121" s="133" t="s">
        <v>1419</v>
      </c>
      <c r="G121" s="320">
        <v>3</v>
      </c>
      <c r="H121" s="134">
        <v>20.166666667000001</v>
      </c>
      <c r="I121" s="5" t="s">
        <v>1310</v>
      </c>
      <c r="J121" s="132"/>
      <c r="K121" s="132"/>
    </row>
    <row r="122" spans="1:14">
      <c r="A122" s="132" t="s">
        <v>147</v>
      </c>
      <c r="B122" s="318">
        <v>3</v>
      </c>
      <c r="C122" s="131">
        <v>2.6</v>
      </c>
      <c r="D122" s="5" t="s">
        <v>1307</v>
      </c>
      <c r="E122" s="326"/>
      <c r="F122" s="133" t="s">
        <v>1418</v>
      </c>
      <c r="G122" s="320">
        <v>3</v>
      </c>
      <c r="H122" s="134">
        <v>21</v>
      </c>
      <c r="I122" s="5" t="s">
        <v>1310</v>
      </c>
      <c r="J122" s="4" t="s">
        <v>356</v>
      </c>
      <c r="K122" s="4" t="s">
        <v>1606</v>
      </c>
    </row>
    <row r="123" spans="1:14">
      <c r="A123" s="133" t="s">
        <v>143</v>
      </c>
      <c r="B123" s="320">
        <v>3</v>
      </c>
      <c r="C123" s="134">
        <v>23.733333333000001</v>
      </c>
      <c r="D123" s="5" t="s">
        <v>1310</v>
      </c>
      <c r="E123" s="326"/>
      <c r="F123" s="133" t="s">
        <v>232</v>
      </c>
      <c r="G123" s="320">
        <v>3</v>
      </c>
      <c r="H123" s="134">
        <v>22.3</v>
      </c>
      <c r="I123" s="5" t="s">
        <v>1310</v>
      </c>
      <c r="J123" s="132"/>
      <c r="K123" s="132"/>
    </row>
    <row r="124" spans="1:14">
      <c r="A124" s="133" t="s">
        <v>149</v>
      </c>
      <c r="B124" s="320">
        <v>3</v>
      </c>
      <c r="C124" s="134">
        <v>3.2333333333000001</v>
      </c>
      <c r="D124" s="5" t="s">
        <v>1307</v>
      </c>
      <c r="E124" s="326"/>
      <c r="F124" s="133" t="s">
        <v>1426</v>
      </c>
      <c r="G124" s="320">
        <v>2</v>
      </c>
      <c r="H124" s="134">
        <v>22.3</v>
      </c>
      <c r="I124" s="5" t="s">
        <v>1310</v>
      </c>
      <c r="J124" s="132"/>
      <c r="K124" s="132"/>
    </row>
    <row r="125" spans="1:14">
      <c r="A125" s="132" t="s">
        <v>1430</v>
      </c>
      <c r="B125" s="318">
        <v>3</v>
      </c>
      <c r="C125" s="131">
        <v>2.7333333333000001</v>
      </c>
      <c r="D125" s="5" t="s">
        <v>1307</v>
      </c>
      <c r="E125" s="326"/>
      <c r="F125" s="132" t="s">
        <v>1314</v>
      </c>
      <c r="G125" s="318">
        <v>2</v>
      </c>
      <c r="H125" s="131">
        <v>22.4</v>
      </c>
      <c r="I125" s="5" t="s">
        <v>1310</v>
      </c>
      <c r="J125" s="4"/>
      <c r="K125" s="4"/>
    </row>
    <row r="126" spans="1:14">
      <c r="A126" s="132" t="s">
        <v>154</v>
      </c>
      <c r="B126" s="318">
        <v>3</v>
      </c>
      <c r="C126" s="131">
        <v>24.866666667000001</v>
      </c>
      <c r="D126" s="5" t="s">
        <v>1310</v>
      </c>
      <c r="E126" s="326"/>
      <c r="F126" s="133" t="s">
        <v>1397</v>
      </c>
      <c r="G126" s="320">
        <v>3</v>
      </c>
      <c r="H126" s="134">
        <v>22.733333333000001</v>
      </c>
      <c r="I126" s="5" t="s">
        <v>1310</v>
      </c>
      <c r="J126" s="132" t="s">
        <v>1620</v>
      </c>
      <c r="K126" s="132" t="s">
        <v>1397</v>
      </c>
    </row>
    <row r="127" spans="1:14">
      <c r="A127" s="132" t="s">
        <v>274</v>
      </c>
      <c r="B127" s="318">
        <v>3</v>
      </c>
      <c r="C127" s="131">
        <v>12.133333332999999</v>
      </c>
      <c r="D127" s="5" t="s">
        <v>1306</v>
      </c>
      <c r="E127" s="326"/>
      <c r="F127" s="132" t="s">
        <v>1415</v>
      </c>
      <c r="G127" s="318">
        <v>3</v>
      </c>
      <c r="H127" s="131">
        <v>23.533333333000002</v>
      </c>
      <c r="I127" s="5" t="s">
        <v>1310</v>
      </c>
      <c r="J127" s="132"/>
      <c r="K127" s="132"/>
    </row>
    <row r="128" spans="1:14">
      <c r="A128" s="133" t="s">
        <v>131</v>
      </c>
      <c r="B128" s="320">
        <v>3</v>
      </c>
      <c r="C128" s="134">
        <v>14.966666667</v>
      </c>
      <c r="D128" s="5" t="s">
        <v>1310</v>
      </c>
      <c r="E128" s="326"/>
      <c r="F128" s="133" t="s">
        <v>143</v>
      </c>
      <c r="G128" s="320">
        <v>3</v>
      </c>
      <c r="H128" s="134">
        <v>23.733333333000001</v>
      </c>
      <c r="I128" s="5" t="s">
        <v>1310</v>
      </c>
      <c r="J128" s="4" t="s">
        <v>355</v>
      </c>
      <c r="K128" s="4" t="s">
        <v>1602</v>
      </c>
    </row>
    <row r="129" spans="1:11">
      <c r="A129" s="133" t="s">
        <v>1418</v>
      </c>
      <c r="B129" s="320">
        <v>3</v>
      </c>
      <c r="C129" s="134">
        <v>21</v>
      </c>
      <c r="D129" s="5" t="s">
        <v>1310</v>
      </c>
      <c r="E129" s="326"/>
      <c r="F129" s="133" t="s">
        <v>1437</v>
      </c>
      <c r="G129" s="320">
        <v>3</v>
      </c>
      <c r="H129" s="134">
        <v>24.433333333</v>
      </c>
      <c r="I129" s="5" t="s">
        <v>1310</v>
      </c>
      <c r="J129" s="4" t="s">
        <v>168</v>
      </c>
      <c r="K129" s="4" t="s">
        <v>394</v>
      </c>
    </row>
    <row r="130" spans="1:11">
      <c r="A130" s="132" t="s">
        <v>152</v>
      </c>
      <c r="B130" s="318">
        <v>2</v>
      </c>
      <c r="C130" s="131">
        <v>1.5</v>
      </c>
      <c r="D130" s="5" t="s">
        <v>1307</v>
      </c>
      <c r="E130" s="326"/>
      <c r="F130" s="133" t="s">
        <v>58</v>
      </c>
      <c r="G130" s="320">
        <v>3</v>
      </c>
      <c r="H130" s="134">
        <v>24.466666666999998</v>
      </c>
      <c r="I130" s="5" t="s">
        <v>1310</v>
      </c>
      <c r="J130" s="4" t="s">
        <v>391</v>
      </c>
      <c r="K130" s="4" t="s">
        <v>851</v>
      </c>
    </row>
    <row r="131" spans="1:11">
      <c r="A131" s="133" t="s">
        <v>1607</v>
      </c>
      <c r="B131" s="320">
        <v>1</v>
      </c>
      <c r="C131" s="134">
        <v>1.2</v>
      </c>
      <c r="D131" s="5" t="s">
        <v>1307</v>
      </c>
      <c r="E131" s="326"/>
      <c r="F131" s="133" t="s">
        <v>1468</v>
      </c>
      <c r="G131" s="320">
        <v>3</v>
      </c>
      <c r="H131" s="134">
        <v>24.666666667000001</v>
      </c>
      <c r="I131" s="5" t="s">
        <v>1310</v>
      </c>
      <c r="J131" s="132"/>
      <c r="K131" s="132"/>
    </row>
    <row r="132" spans="1:11">
      <c r="A132" s="133" t="s">
        <v>1410</v>
      </c>
      <c r="B132" s="320">
        <v>2</v>
      </c>
      <c r="C132" s="134">
        <v>5.45</v>
      </c>
      <c r="D132" s="5" t="s">
        <v>1306</v>
      </c>
      <c r="E132" s="326"/>
      <c r="F132" s="132" t="s">
        <v>154</v>
      </c>
      <c r="G132" s="318">
        <v>3</v>
      </c>
      <c r="H132" s="131">
        <v>24.866666667000001</v>
      </c>
      <c r="I132" s="5" t="s">
        <v>1310</v>
      </c>
      <c r="J132" s="4" t="s">
        <v>1469</v>
      </c>
      <c r="K132" s="4" t="s">
        <v>1597</v>
      </c>
    </row>
    <row r="133" spans="1:11">
      <c r="A133" s="132" t="s">
        <v>1427</v>
      </c>
      <c r="B133" s="318">
        <v>3</v>
      </c>
      <c r="C133" s="131">
        <v>18.566666667</v>
      </c>
      <c r="D133" s="5" t="s">
        <v>1310</v>
      </c>
      <c r="E133" s="326"/>
      <c r="F133" s="133" t="s">
        <v>356</v>
      </c>
      <c r="G133" s="320">
        <v>3</v>
      </c>
      <c r="H133" s="134">
        <v>25.066666667</v>
      </c>
      <c r="I133" s="5" t="s">
        <v>1310</v>
      </c>
      <c r="J133" s="4"/>
      <c r="K133" s="4"/>
    </row>
    <row r="134" spans="1:11">
      <c r="A134" s="133" t="s">
        <v>1431</v>
      </c>
      <c r="B134" s="320">
        <v>3</v>
      </c>
      <c r="C134" s="134">
        <v>32.233333332999997</v>
      </c>
      <c r="D134" s="5" t="s">
        <v>1313</v>
      </c>
      <c r="E134" s="326"/>
      <c r="F134" s="315" t="s">
        <v>75</v>
      </c>
      <c r="G134" s="319">
        <v>3</v>
      </c>
      <c r="H134" s="135">
        <v>25.233333333000001</v>
      </c>
      <c r="I134" s="331" t="s">
        <v>1310</v>
      </c>
      <c r="J134" s="315" t="s">
        <v>1286</v>
      </c>
      <c r="K134" s="315" t="s">
        <v>1617</v>
      </c>
    </row>
    <row r="135" spans="1:11">
      <c r="A135" s="133" t="s">
        <v>1417</v>
      </c>
      <c r="B135" s="320">
        <v>3</v>
      </c>
      <c r="C135" s="134">
        <v>8.0333333332999999</v>
      </c>
      <c r="D135" s="5" t="s">
        <v>1306</v>
      </c>
      <c r="E135" s="326"/>
      <c r="F135" s="133" t="s">
        <v>73</v>
      </c>
      <c r="G135" s="320">
        <v>3</v>
      </c>
      <c r="H135" s="134">
        <v>25.466666666999998</v>
      </c>
      <c r="I135" s="5" t="s">
        <v>1310</v>
      </c>
      <c r="J135" s="4" t="s">
        <v>392</v>
      </c>
      <c r="K135" s="4" t="s">
        <v>391</v>
      </c>
    </row>
    <row r="136" spans="1:11">
      <c r="A136" s="133" t="s">
        <v>453</v>
      </c>
      <c r="B136" s="320">
        <v>3</v>
      </c>
      <c r="C136" s="134">
        <v>8.3000000000000007</v>
      </c>
      <c r="D136" s="5" t="s">
        <v>1306</v>
      </c>
      <c r="E136" s="326"/>
      <c r="F136" s="132" t="s">
        <v>56</v>
      </c>
      <c r="G136" s="318">
        <v>3</v>
      </c>
      <c r="H136" s="131">
        <v>25.5</v>
      </c>
      <c r="I136" s="5" t="s">
        <v>1310</v>
      </c>
      <c r="J136" s="4" t="s">
        <v>406</v>
      </c>
      <c r="K136" s="4" t="s">
        <v>106</v>
      </c>
    </row>
    <row r="137" spans="1:11">
      <c r="A137" s="133" t="s">
        <v>454</v>
      </c>
      <c r="B137" s="320">
        <v>3</v>
      </c>
      <c r="C137" s="134">
        <v>3.4</v>
      </c>
      <c r="D137" s="5" t="s">
        <v>1307</v>
      </c>
      <c r="E137" s="326"/>
      <c r="F137" s="132" t="s">
        <v>1420</v>
      </c>
      <c r="G137" s="318">
        <v>3</v>
      </c>
      <c r="H137" s="131">
        <v>25.6</v>
      </c>
      <c r="I137" s="5" t="s">
        <v>1310</v>
      </c>
      <c r="J137" s="4"/>
      <c r="K137" s="4"/>
    </row>
    <row r="138" spans="1:11">
      <c r="A138" s="133" t="s">
        <v>1411</v>
      </c>
      <c r="B138" s="320">
        <v>3</v>
      </c>
      <c r="C138" s="134">
        <v>7.0666666666999998</v>
      </c>
      <c r="D138" s="5" t="s">
        <v>1306</v>
      </c>
      <c r="E138" s="326"/>
      <c r="F138" s="132" t="s">
        <v>1312</v>
      </c>
      <c r="G138" s="318">
        <v>3</v>
      </c>
      <c r="H138" s="131">
        <v>30.2</v>
      </c>
      <c r="I138" s="5" t="s">
        <v>1313</v>
      </c>
      <c r="J138" s="132" t="s">
        <v>1615</v>
      </c>
      <c r="K138" s="132" t="s">
        <v>1616</v>
      </c>
    </row>
    <row r="139" spans="1:11">
      <c r="A139" s="133" t="s">
        <v>356</v>
      </c>
      <c r="B139" s="320">
        <v>3</v>
      </c>
      <c r="C139" s="134">
        <v>25.066666667</v>
      </c>
      <c r="D139" s="5" t="s">
        <v>1310</v>
      </c>
      <c r="E139" s="326"/>
      <c r="F139" s="132" t="s">
        <v>1409</v>
      </c>
      <c r="G139" s="318">
        <v>3</v>
      </c>
      <c r="H139" s="131">
        <v>30.3</v>
      </c>
      <c r="I139" s="5" t="s">
        <v>1313</v>
      </c>
      <c r="J139" s="4" t="s">
        <v>79</v>
      </c>
      <c r="K139" s="4" t="s">
        <v>1587</v>
      </c>
    </row>
    <row r="140" spans="1:11">
      <c r="A140" s="315" t="s">
        <v>172</v>
      </c>
      <c r="B140" s="319">
        <v>3</v>
      </c>
      <c r="C140" s="135">
        <v>33.033333333000002</v>
      </c>
      <c r="D140" s="331" t="s">
        <v>1313</v>
      </c>
      <c r="E140" s="326"/>
      <c r="F140" s="315" t="s">
        <v>182</v>
      </c>
      <c r="G140" s="366">
        <v>3</v>
      </c>
      <c r="H140" s="135">
        <v>30.4</v>
      </c>
      <c r="I140" s="135" t="s">
        <v>1313</v>
      </c>
      <c r="J140" s="1" t="s">
        <v>1618</v>
      </c>
      <c r="K140" s="1" t="s">
        <v>1619</v>
      </c>
    </row>
    <row r="141" spans="1:11">
      <c r="A141" s="133" t="s">
        <v>203</v>
      </c>
      <c r="B141" s="320">
        <v>3</v>
      </c>
      <c r="C141" s="134">
        <v>4.5999999999999996</v>
      </c>
      <c r="D141" s="5" t="s">
        <v>1307</v>
      </c>
      <c r="E141" s="326"/>
      <c r="F141" s="132" t="s">
        <v>121</v>
      </c>
      <c r="G141" s="318">
        <v>3</v>
      </c>
      <c r="H141" s="131">
        <v>30.8</v>
      </c>
      <c r="I141" s="5" t="s">
        <v>1313</v>
      </c>
      <c r="J141" s="4" t="s">
        <v>335</v>
      </c>
      <c r="K141" s="4" t="s">
        <v>330</v>
      </c>
    </row>
    <row r="142" spans="1:11">
      <c r="A142" s="132" t="s">
        <v>1314</v>
      </c>
      <c r="B142" s="318">
        <v>2</v>
      </c>
      <c r="C142" s="131">
        <v>22.4</v>
      </c>
      <c r="D142" s="5" t="s">
        <v>1310</v>
      </c>
      <c r="E142" s="326"/>
      <c r="F142" s="133" t="s">
        <v>1431</v>
      </c>
      <c r="G142" s="320">
        <v>3</v>
      </c>
      <c r="H142" s="134">
        <v>32.233333332999997</v>
      </c>
      <c r="I142" s="5" t="s">
        <v>1313</v>
      </c>
      <c r="J142" s="4"/>
      <c r="K142" s="4"/>
    </row>
    <row r="143" spans="1:11">
      <c r="A143" s="315" t="s">
        <v>105</v>
      </c>
      <c r="B143" s="366">
        <v>6</v>
      </c>
      <c r="C143" s="135">
        <v>17.916666667000001</v>
      </c>
      <c r="D143" s="135" t="s">
        <v>1310</v>
      </c>
      <c r="E143" s="326"/>
      <c r="F143" s="315" t="s">
        <v>172</v>
      </c>
      <c r="G143" s="319">
        <v>3</v>
      </c>
      <c r="H143" s="135">
        <v>33.033333333000002</v>
      </c>
      <c r="I143" s="331" t="s">
        <v>1313</v>
      </c>
      <c r="J143" s="1" t="s">
        <v>431</v>
      </c>
      <c r="K143" s="1" t="s">
        <v>432</v>
      </c>
    </row>
    <row r="144" spans="1:11">
      <c r="A144" s="132" t="s">
        <v>1610</v>
      </c>
      <c r="B144" s="130">
        <v>3</v>
      </c>
      <c r="C144" s="131">
        <v>4.2</v>
      </c>
      <c r="D144" s="131" t="s">
        <v>1307</v>
      </c>
      <c r="E144" s="326"/>
      <c r="F144" s="139" t="s">
        <v>156</v>
      </c>
      <c r="G144" s="321">
        <v>3</v>
      </c>
      <c r="H144" s="141">
        <v>33.1</v>
      </c>
      <c r="I144" s="331" t="s">
        <v>1313</v>
      </c>
      <c r="J144" s="315" t="s">
        <v>424</v>
      </c>
      <c r="K144" s="315" t="s">
        <v>409</v>
      </c>
    </row>
    <row r="145" spans="1:11">
      <c r="A145" s="132" t="s">
        <v>1423</v>
      </c>
      <c r="B145" s="130">
        <v>3</v>
      </c>
      <c r="C145" s="131">
        <v>14.3</v>
      </c>
      <c r="D145" s="131" t="s">
        <v>1310</v>
      </c>
      <c r="E145" s="326"/>
      <c r="F145" s="139" t="s">
        <v>106</v>
      </c>
      <c r="G145" s="321">
        <v>3</v>
      </c>
      <c r="H145" s="141">
        <v>34.533333333000002</v>
      </c>
      <c r="I145" s="331" t="s">
        <v>1313</v>
      </c>
      <c r="J145" s="1" t="s">
        <v>425</v>
      </c>
      <c r="K145" s="1" t="s">
        <v>410</v>
      </c>
    </row>
    <row r="146" spans="1:11">
      <c r="A146" s="132" t="s">
        <v>630</v>
      </c>
      <c r="B146" s="130">
        <v>3</v>
      </c>
      <c r="C146" s="131">
        <v>14.633333332999999</v>
      </c>
      <c r="D146" s="131" t="s">
        <v>1310</v>
      </c>
      <c r="E146" s="326"/>
      <c r="F146" s="315" t="s">
        <v>151</v>
      </c>
      <c r="G146" s="321">
        <v>3</v>
      </c>
      <c r="H146" s="141">
        <v>35.466666666999998</v>
      </c>
      <c r="I146" s="331" t="s">
        <v>1313</v>
      </c>
      <c r="J146" s="315" t="s">
        <v>436</v>
      </c>
      <c r="K146" s="315" t="s">
        <v>437</v>
      </c>
    </row>
    <row r="147" spans="1:11">
      <c r="A147" s="315" t="s">
        <v>182</v>
      </c>
      <c r="B147" s="366">
        <v>3</v>
      </c>
      <c r="C147" s="135">
        <v>30.4</v>
      </c>
      <c r="D147" s="135" t="s">
        <v>1313</v>
      </c>
      <c r="E147" s="326"/>
      <c r="F147" s="133" t="s">
        <v>1401</v>
      </c>
      <c r="G147" s="320">
        <v>3</v>
      </c>
      <c r="H147" s="134">
        <v>37.433333333</v>
      </c>
      <c r="I147" s="5" t="s">
        <v>1313</v>
      </c>
      <c r="J147" s="132"/>
      <c r="K147" s="132"/>
    </row>
    <row r="148" spans="1:11" ht="6" customHeight="1">
      <c r="A148" s="281"/>
      <c r="B148" s="280"/>
      <c r="C148" s="280"/>
      <c r="D148" s="280"/>
      <c r="E148" s="282"/>
      <c r="F148" s="283"/>
      <c r="G148" s="283"/>
      <c r="H148" s="283"/>
      <c r="I148" s="283"/>
      <c r="K148" s="119"/>
    </row>
    <row r="149" spans="1:11" ht="18">
      <c r="A149" s="138" t="s">
        <v>438</v>
      </c>
      <c r="F149" s="119"/>
      <c r="G149" s="119"/>
      <c r="H149" s="119"/>
      <c r="I149" s="119"/>
      <c r="K149" s="119"/>
    </row>
    <row r="150" spans="1:11" ht="16">
      <c r="A150" s="313" t="s">
        <v>1570</v>
      </c>
      <c r="F150" s="119"/>
      <c r="G150" s="119"/>
      <c r="H150" s="119"/>
      <c r="I150" s="119"/>
      <c r="K150" s="119"/>
    </row>
    <row r="151" spans="1:11" ht="16">
      <c r="A151" s="138" t="s">
        <v>439</v>
      </c>
      <c r="F151" s="119"/>
      <c r="G151" s="119"/>
      <c r="H151" s="119"/>
      <c r="I151" s="119"/>
      <c r="K151" s="119"/>
    </row>
    <row r="152" spans="1:11">
      <c r="A152" s="212"/>
      <c r="F152" s="119"/>
      <c r="G152" s="119"/>
      <c r="H152" s="119"/>
      <c r="I152" s="119"/>
      <c r="K152" s="119"/>
    </row>
    <row r="153" spans="1:11">
      <c r="A153" s="212"/>
      <c r="F153" s="211"/>
    </row>
    <row r="154" spans="1:11">
      <c r="A154" s="212"/>
      <c r="F154" s="211"/>
    </row>
    <row r="155" spans="1:11">
      <c r="A155" s="212"/>
    </row>
    <row r="156" spans="1:11">
      <c r="A156" s="212"/>
      <c r="F156" s="211"/>
    </row>
    <row r="157" spans="1:11">
      <c r="A157" s="212"/>
      <c r="F157" s="211"/>
    </row>
    <row r="158" spans="1:11">
      <c r="A158" s="212"/>
    </row>
    <row r="159" spans="1:11">
      <c r="A159" s="212"/>
      <c r="F159" s="211"/>
    </row>
    <row r="160" spans="1:11">
      <c r="A160" s="212"/>
      <c r="F160" s="211"/>
    </row>
    <row r="161" spans="1:9">
      <c r="A161" s="212"/>
      <c r="F161" s="211"/>
    </row>
    <row r="162" spans="1:9">
      <c r="A162" s="212"/>
      <c r="F162" s="211"/>
    </row>
    <row r="163" spans="1:9">
      <c r="A163" s="212"/>
      <c r="F163" s="211"/>
    </row>
    <row r="164" spans="1:9">
      <c r="A164" s="212"/>
      <c r="F164" s="211"/>
    </row>
    <row r="165" spans="1:9">
      <c r="A165" s="212"/>
      <c r="F165" s="211"/>
    </row>
    <row r="166" spans="1:9">
      <c r="A166" s="212"/>
      <c r="F166" s="211"/>
    </row>
    <row r="168" spans="1:9">
      <c r="F168" s="211"/>
    </row>
    <row r="169" spans="1:9">
      <c r="F169" s="211"/>
    </row>
    <row r="170" spans="1:9">
      <c r="A170" s="119"/>
      <c r="B170" s="119"/>
      <c r="C170" s="317"/>
      <c r="D170" s="119"/>
      <c r="E170" s="119"/>
      <c r="F170" s="211"/>
      <c r="H170" s="317"/>
      <c r="I170" s="119"/>
    </row>
    <row r="171" spans="1:9">
      <c r="A171" s="119"/>
      <c r="B171" s="119"/>
      <c r="C171" s="317"/>
      <c r="D171" s="119"/>
      <c r="E171" s="119"/>
      <c r="F171" s="211"/>
      <c r="H171" s="317"/>
      <c r="I171" s="119"/>
    </row>
    <row r="172" spans="1:9">
      <c r="A172" s="119"/>
      <c r="B172" s="119"/>
      <c r="C172" s="317"/>
      <c r="D172" s="119"/>
      <c r="E172" s="119"/>
      <c r="F172" s="211"/>
      <c r="H172" s="317"/>
      <c r="I172" s="119"/>
    </row>
    <row r="173" spans="1:9">
      <c r="A173" s="119"/>
      <c r="B173" s="119"/>
      <c r="C173" s="317"/>
      <c r="D173" s="119"/>
      <c r="E173" s="119"/>
      <c r="H173" s="317"/>
      <c r="I173" s="119"/>
    </row>
    <row r="174" spans="1:9">
      <c r="A174" s="119"/>
      <c r="B174" s="119"/>
      <c r="C174" s="317"/>
      <c r="D174" s="119"/>
      <c r="E174" s="119"/>
      <c r="H174" s="317"/>
      <c r="I174" s="119"/>
    </row>
    <row r="175" spans="1:9">
      <c r="A175" s="119"/>
      <c r="B175" s="119"/>
      <c r="C175" s="317"/>
      <c r="D175" s="119"/>
      <c r="E175" s="119"/>
      <c r="F175" s="211"/>
      <c r="H175" s="317"/>
      <c r="I175" s="119"/>
    </row>
    <row r="176" spans="1:9">
      <c r="A176" s="119"/>
      <c r="B176" s="119"/>
      <c r="C176" s="317"/>
      <c r="D176" s="119"/>
      <c r="E176" s="119"/>
      <c r="F176" s="211"/>
      <c r="H176" s="317"/>
      <c r="I176" s="119"/>
    </row>
    <row r="177" spans="1:9">
      <c r="A177" s="119"/>
      <c r="B177" s="119"/>
      <c r="C177" s="317"/>
      <c r="D177" s="119"/>
      <c r="E177" s="119"/>
      <c r="F177" s="211"/>
      <c r="H177" s="317"/>
      <c r="I177" s="119"/>
    </row>
    <row r="178" spans="1:9">
      <c r="A178" s="119"/>
      <c r="B178" s="119"/>
      <c r="C178" s="317"/>
      <c r="D178" s="119"/>
      <c r="E178" s="119"/>
      <c r="F178" s="211"/>
      <c r="H178" s="317"/>
      <c r="I178" s="119"/>
    </row>
    <row r="179" spans="1:9">
      <c r="A179" s="119"/>
      <c r="B179" s="119"/>
      <c r="C179" s="317"/>
      <c r="D179" s="119"/>
      <c r="E179" s="119"/>
      <c r="H179" s="317"/>
      <c r="I179" s="119"/>
    </row>
    <row r="180" spans="1:9">
      <c r="A180" s="119"/>
      <c r="B180" s="119"/>
      <c r="C180" s="317"/>
      <c r="D180" s="119"/>
      <c r="E180" s="119"/>
      <c r="F180" s="211"/>
      <c r="H180" s="317"/>
      <c r="I180" s="119"/>
    </row>
    <row r="181" spans="1:9">
      <c r="A181" s="119"/>
      <c r="B181" s="119"/>
      <c r="C181" s="317"/>
      <c r="D181" s="119"/>
      <c r="E181" s="119"/>
      <c r="F181" s="211"/>
      <c r="H181" s="317"/>
      <c r="I181" s="119"/>
    </row>
    <row r="182" spans="1:9">
      <c r="A182" s="119"/>
      <c r="B182" s="119"/>
      <c r="C182" s="317"/>
      <c r="D182" s="119"/>
      <c r="E182" s="119"/>
      <c r="H182" s="317"/>
      <c r="I182" s="119"/>
    </row>
    <row r="183" spans="1:9">
      <c r="A183" s="119"/>
      <c r="B183" s="119"/>
      <c r="C183" s="317"/>
      <c r="D183" s="119"/>
      <c r="E183" s="119"/>
      <c r="F183" s="211"/>
      <c r="H183" s="317"/>
      <c r="I183" s="119"/>
    </row>
    <row r="184" spans="1:9">
      <c r="A184" s="119"/>
      <c r="B184" s="119"/>
      <c r="C184" s="317"/>
      <c r="D184" s="119"/>
      <c r="E184" s="119"/>
      <c r="F184" s="211"/>
      <c r="H184" s="317"/>
      <c r="I184" s="119"/>
    </row>
    <row r="185" spans="1:9">
      <c r="A185" s="119"/>
      <c r="B185" s="119"/>
      <c r="C185" s="317"/>
      <c r="D185" s="119"/>
      <c r="E185" s="119"/>
      <c r="F185" s="211"/>
      <c r="H185" s="317"/>
      <c r="I185" s="119"/>
    </row>
    <row r="186" spans="1:9">
      <c r="A186" s="119"/>
      <c r="B186" s="119"/>
      <c r="C186" s="317"/>
      <c r="D186" s="119"/>
      <c r="E186" s="119"/>
      <c r="F186" s="211"/>
      <c r="H186" s="317"/>
      <c r="I186" s="119"/>
    </row>
    <row r="187" spans="1:9">
      <c r="A187" s="119"/>
      <c r="B187" s="119"/>
      <c r="C187" s="317"/>
      <c r="D187" s="119"/>
      <c r="E187" s="119"/>
      <c r="F187" s="211"/>
      <c r="H187" s="317"/>
      <c r="I187" s="119"/>
    </row>
    <row r="188" spans="1:9">
      <c r="A188" s="119"/>
      <c r="B188" s="119"/>
      <c r="C188" s="317"/>
      <c r="D188" s="119"/>
      <c r="E188" s="119"/>
      <c r="F188" s="211"/>
      <c r="H188" s="317"/>
      <c r="I188" s="119"/>
    </row>
    <row r="189" spans="1:9">
      <c r="A189" s="119"/>
      <c r="B189" s="119"/>
      <c r="C189" s="317"/>
      <c r="D189" s="119"/>
      <c r="E189" s="119"/>
      <c r="H189" s="317"/>
      <c r="I189" s="119"/>
    </row>
    <row r="190" spans="1:9">
      <c r="A190" s="119"/>
      <c r="B190" s="119"/>
      <c r="C190" s="317"/>
      <c r="D190" s="119"/>
      <c r="E190" s="119"/>
      <c r="F190" s="211"/>
      <c r="H190" s="317"/>
      <c r="I190" s="119"/>
    </row>
    <row r="191" spans="1:9">
      <c r="A191" s="119"/>
      <c r="B191" s="119"/>
      <c r="C191" s="317"/>
      <c r="D191" s="119"/>
      <c r="E191" s="119"/>
      <c r="F191" s="211"/>
      <c r="H191" s="317"/>
      <c r="I191" s="119"/>
    </row>
    <row r="192" spans="1:9">
      <c r="A192" s="119"/>
      <c r="B192" s="119"/>
      <c r="C192" s="317"/>
      <c r="D192" s="119"/>
      <c r="E192" s="119"/>
      <c r="H192" s="317"/>
      <c r="I192" s="119"/>
    </row>
    <row r="193" spans="1:9">
      <c r="A193" s="119"/>
      <c r="B193" s="119"/>
      <c r="C193" s="317"/>
      <c r="D193" s="119"/>
      <c r="E193" s="119"/>
      <c r="F193" s="211"/>
      <c r="H193" s="317"/>
      <c r="I193" s="119"/>
    </row>
    <row r="194" spans="1:9">
      <c r="A194" s="119"/>
      <c r="B194" s="119"/>
      <c r="C194" s="317"/>
      <c r="D194" s="119"/>
      <c r="E194" s="119"/>
      <c r="F194" s="211"/>
      <c r="H194" s="317"/>
      <c r="I194" s="119"/>
    </row>
    <row r="195" spans="1:9">
      <c r="A195" s="119"/>
      <c r="B195" s="119"/>
      <c r="C195" s="317"/>
      <c r="D195" s="119"/>
      <c r="E195" s="119"/>
      <c r="F195" s="211"/>
      <c r="H195" s="317"/>
      <c r="I195" s="119"/>
    </row>
    <row r="196" spans="1:9">
      <c r="A196" s="119"/>
      <c r="B196" s="119"/>
      <c r="C196" s="317"/>
      <c r="D196" s="119"/>
      <c r="E196" s="119"/>
      <c r="F196" s="211"/>
      <c r="H196" s="317"/>
      <c r="I196" s="119"/>
    </row>
    <row r="197" spans="1:9">
      <c r="A197" s="119"/>
      <c r="B197" s="119"/>
      <c r="C197" s="317"/>
      <c r="D197" s="119"/>
      <c r="E197" s="119"/>
      <c r="F197" s="211"/>
      <c r="H197" s="317"/>
      <c r="I197" s="119"/>
    </row>
    <row r="198" spans="1:9">
      <c r="A198" s="119"/>
      <c r="B198" s="119"/>
      <c r="C198" s="317"/>
      <c r="D198" s="119"/>
      <c r="E198" s="119"/>
      <c r="F198" s="211"/>
      <c r="H198" s="317"/>
      <c r="I198" s="119"/>
    </row>
    <row r="199" spans="1:9">
      <c r="A199" s="119"/>
      <c r="B199" s="119"/>
      <c r="C199" s="317"/>
      <c r="D199" s="119"/>
      <c r="E199" s="119"/>
      <c r="F199" s="211"/>
      <c r="H199" s="317"/>
      <c r="I199" s="119"/>
    </row>
    <row r="200" spans="1:9">
      <c r="A200" s="119"/>
      <c r="B200" s="119"/>
      <c r="C200" s="317"/>
      <c r="D200" s="119"/>
      <c r="E200" s="119"/>
      <c r="F200" s="211"/>
      <c r="H200" s="317"/>
      <c r="I200" s="119"/>
    </row>
    <row r="201" spans="1:9">
      <c r="A201" s="119"/>
      <c r="B201" s="119"/>
      <c r="C201" s="317"/>
      <c r="D201" s="119"/>
      <c r="E201" s="119"/>
      <c r="F201" s="211"/>
      <c r="H201" s="317"/>
      <c r="I201" s="119"/>
    </row>
    <row r="202" spans="1:9">
      <c r="A202" s="119"/>
      <c r="B202" s="119"/>
      <c r="C202" s="317"/>
      <c r="D202" s="119"/>
      <c r="E202" s="119"/>
      <c r="F202" s="211"/>
      <c r="H202" s="317"/>
      <c r="I202" s="119"/>
    </row>
    <row r="203" spans="1:9">
      <c r="A203" s="119"/>
      <c r="B203" s="119"/>
      <c r="C203" s="317"/>
      <c r="D203" s="119"/>
      <c r="E203" s="119"/>
      <c r="F203" s="211"/>
      <c r="H203" s="317"/>
      <c r="I203" s="119"/>
    </row>
    <row r="204" spans="1:9">
      <c r="A204" s="119"/>
      <c r="B204" s="119"/>
      <c r="C204" s="317"/>
      <c r="D204" s="119"/>
      <c r="E204" s="119"/>
      <c r="F204" s="211"/>
      <c r="H204" s="317"/>
      <c r="I204" s="119"/>
    </row>
    <row r="205" spans="1:9">
      <c r="A205" s="119"/>
      <c r="B205" s="119"/>
      <c r="C205" s="317"/>
      <c r="D205" s="119"/>
      <c r="E205" s="119"/>
      <c r="F205" s="211"/>
      <c r="H205" s="317"/>
      <c r="I205" s="119"/>
    </row>
    <row r="206" spans="1:9">
      <c r="A206" s="119"/>
      <c r="B206" s="119"/>
      <c r="C206" s="317"/>
      <c r="D206" s="119"/>
      <c r="E206" s="119"/>
      <c r="F206" s="211"/>
      <c r="H206" s="317"/>
      <c r="I206" s="119"/>
    </row>
    <row r="207" spans="1:9">
      <c r="A207" s="119"/>
      <c r="B207" s="119"/>
      <c r="C207" s="317"/>
      <c r="D207" s="119"/>
      <c r="E207" s="119"/>
      <c r="F207" s="211"/>
      <c r="H207" s="317"/>
      <c r="I207" s="119"/>
    </row>
    <row r="208" spans="1:9">
      <c r="A208" s="119"/>
      <c r="B208" s="119"/>
      <c r="C208" s="317"/>
      <c r="D208" s="119"/>
      <c r="E208" s="119"/>
      <c r="F208" s="211"/>
      <c r="H208" s="317"/>
      <c r="I208" s="119"/>
    </row>
    <row r="209" spans="1:9">
      <c r="A209" s="119"/>
      <c r="B209" s="119"/>
      <c r="C209" s="317"/>
      <c r="D209" s="119"/>
      <c r="E209" s="119"/>
      <c r="F209" s="211"/>
      <c r="H209" s="317"/>
      <c r="I209" s="119"/>
    </row>
    <row r="210" spans="1:9">
      <c r="A210" s="119"/>
      <c r="B210" s="119"/>
      <c r="C210" s="317"/>
      <c r="D210" s="119"/>
      <c r="E210" s="119"/>
      <c r="F210" s="211"/>
      <c r="H210" s="317"/>
      <c r="I210" s="119"/>
    </row>
    <row r="211" spans="1:9">
      <c r="A211" s="119"/>
      <c r="B211" s="119"/>
      <c r="C211" s="317"/>
      <c r="D211" s="119"/>
      <c r="E211" s="119"/>
      <c r="F211" s="211"/>
      <c r="H211" s="317"/>
      <c r="I211" s="119"/>
    </row>
    <row r="212" spans="1:9">
      <c r="A212" s="119"/>
      <c r="B212" s="119"/>
      <c r="C212" s="317"/>
      <c r="D212" s="119"/>
      <c r="E212" s="119"/>
      <c r="F212" s="211"/>
      <c r="H212" s="317"/>
      <c r="I212" s="119"/>
    </row>
    <row r="213" spans="1:9">
      <c r="A213" s="119"/>
      <c r="B213" s="119"/>
      <c r="C213" s="317"/>
      <c r="D213" s="119"/>
      <c r="E213" s="119"/>
      <c r="F213" s="211"/>
      <c r="H213" s="317"/>
      <c r="I213" s="119"/>
    </row>
    <row r="214" spans="1:9">
      <c r="A214" s="119"/>
      <c r="B214" s="119"/>
      <c r="C214" s="317"/>
      <c r="D214" s="119"/>
      <c r="E214" s="119"/>
      <c r="H214" s="317"/>
      <c r="I214" s="119"/>
    </row>
    <row r="215" spans="1:9">
      <c r="A215" s="119"/>
      <c r="B215" s="119"/>
      <c r="C215" s="317"/>
      <c r="D215" s="119"/>
      <c r="E215" s="119"/>
      <c r="F215" s="211"/>
      <c r="H215" s="317"/>
      <c r="I215" s="119"/>
    </row>
    <row r="216" spans="1:9">
      <c r="A216" s="119"/>
      <c r="B216" s="119"/>
      <c r="C216" s="317"/>
      <c r="D216" s="119"/>
      <c r="E216" s="119"/>
      <c r="F216" s="211"/>
      <c r="H216" s="317"/>
      <c r="I216" s="119"/>
    </row>
    <row r="217" spans="1:9">
      <c r="A217" s="119"/>
      <c r="B217" s="119"/>
      <c r="C217" s="317"/>
      <c r="D217" s="119"/>
      <c r="E217" s="119"/>
      <c r="F217" s="211"/>
      <c r="H217" s="317"/>
      <c r="I217" s="119"/>
    </row>
    <row r="218" spans="1:9">
      <c r="A218" s="119"/>
      <c r="B218" s="119"/>
      <c r="C218" s="317"/>
      <c r="D218" s="119"/>
      <c r="E218" s="119"/>
      <c r="F218" s="211"/>
      <c r="H218" s="317"/>
      <c r="I218" s="119"/>
    </row>
    <row r="219" spans="1:9">
      <c r="A219" s="119"/>
      <c r="B219" s="119"/>
      <c r="C219" s="317"/>
      <c r="D219" s="119"/>
      <c r="E219" s="119"/>
      <c r="F219" s="211"/>
      <c r="H219" s="317"/>
      <c r="I219" s="119"/>
    </row>
    <row r="220" spans="1:9">
      <c r="A220" s="119"/>
      <c r="B220" s="119"/>
      <c r="C220" s="317"/>
      <c r="D220" s="119"/>
      <c r="E220" s="119"/>
      <c r="F220" s="211"/>
      <c r="H220" s="317"/>
      <c r="I220" s="119"/>
    </row>
    <row r="221" spans="1:9">
      <c r="A221" s="119"/>
      <c r="B221" s="119"/>
      <c r="C221" s="317"/>
      <c r="D221" s="119"/>
      <c r="E221" s="119"/>
      <c r="F221" s="211"/>
      <c r="H221" s="317"/>
      <c r="I221" s="119"/>
    </row>
    <row r="222" spans="1:9">
      <c r="A222" s="119"/>
      <c r="B222" s="119"/>
      <c r="C222" s="317"/>
      <c r="D222" s="119"/>
      <c r="E222" s="119"/>
      <c r="F222" s="211"/>
      <c r="H222" s="317"/>
      <c r="I222" s="119"/>
    </row>
    <row r="223" spans="1:9">
      <c r="A223" s="119"/>
      <c r="B223" s="119"/>
      <c r="C223" s="317"/>
      <c r="D223" s="119"/>
      <c r="E223" s="119"/>
      <c r="F223" s="211"/>
      <c r="H223" s="317"/>
      <c r="I223" s="119"/>
    </row>
    <row r="224" spans="1:9">
      <c r="A224" s="119"/>
      <c r="B224" s="119"/>
      <c r="C224" s="317"/>
      <c r="D224" s="119"/>
      <c r="E224" s="119"/>
      <c r="H224" s="317"/>
      <c r="I224" s="119"/>
    </row>
    <row r="225" spans="1:9">
      <c r="A225" s="119"/>
      <c r="B225" s="119"/>
      <c r="C225" s="317"/>
      <c r="D225" s="119"/>
      <c r="E225" s="119"/>
      <c r="F225" s="211"/>
      <c r="H225" s="317"/>
      <c r="I225" s="119"/>
    </row>
    <row r="226" spans="1:9">
      <c r="A226" s="119"/>
      <c r="B226" s="119"/>
      <c r="C226" s="317"/>
      <c r="D226" s="119"/>
      <c r="E226" s="119"/>
      <c r="F226" s="211"/>
      <c r="H226" s="317"/>
      <c r="I226" s="119"/>
    </row>
    <row r="227" spans="1:9">
      <c r="A227" s="119"/>
      <c r="B227" s="119"/>
      <c r="C227" s="317"/>
      <c r="D227" s="119"/>
      <c r="E227" s="119"/>
      <c r="F227" s="211"/>
      <c r="H227" s="317"/>
      <c r="I227" s="119"/>
    </row>
    <row r="228" spans="1:9">
      <c r="A228" s="119"/>
      <c r="B228" s="119"/>
      <c r="C228" s="317"/>
      <c r="D228" s="119"/>
      <c r="E228" s="119"/>
      <c r="F228" s="211"/>
      <c r="H228" s="317"/>
      <c r="I228" s="119"/>
    </row>
    <row r="229" spans="1:9">
      <c r="A229" s="119"/>
      <c r="B229" s="119"/>
      <c r="C229" s="317"/>
      <c r="D229" s="119"/>
      <c r="E229" s="119"/>
      <c r="H229" s="317"/>
      <c r="I229" s="119"/>
    </row>
    <row r="230" spans="1:9">
      <c r="A230" s="119"/>
      <c r="B230" s="119"/>
      <c r="C230" s="317"/>
      <c r="D230" s="119"/>
      <c r="E230" s="119"/>
      <c r="F230" s="211"/>
      <c r="H230" s="317"/>
      <c r="I230" s="119"/>
    </row>
    <row r="231" spans="1:9">
      <c r="A231" s="119"/>
      <c r="B231" s="119"/>
      <c r="C231" s="317"/>
      <c r="D231" s="119"/>
      <c r="E231" s="119"/>
      <c r="H231" s="317"/>
      <c r="I231" s="119"/>
    </row>
    <row r="232" spans="1:9">
      <c r="A232" s="119"/>
      <c r="B232" s="119"/>
      <c r="C232" s="317"/>
      <c r="D232" s="119"/>
      <c r="E232" s="119"/>
      <c r="F232" s="211"/>
      <c r="H232" s="317"/>
      <c r="I232" s="119"/>
    </row>
    <row r="233" spans="1:9">
      <c r="A233" s="119"/>
      <c r="B233" s="119"/>
      <c r="C233" s="317"/>
      <c r="D233" s="119"/>
      <c r="E233" s="119"/>
      <c r="H233" s="317"/>
      <c r="I233" s="119"/>
    </row>
  </sheetData>
  <sortState xmlns:xlrd2="http://schemas.microsoft.com/office/spreadsheetml/2017/richdata2" ref="F10:K147">
    <sortCondition ref="H10:H147"/>
    <sortCondition ref="F10:F147"/>
  </sortState>
  <mergeCells count="2">
    <mergeCell ref="A3:I3"/>
    <mergeCell ref="A4:I4"/>
  </mergeCells>
  <printOptions horizontalCentered="1"/>
  <pageMargins left="0.75" right="0.75" top="0.75" bottom="0.75" header="0.5" footer="0.5"/>
  <pageSetup scale="7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117"/>
  <sheetViews>
    <sheetView view="pageBreakPreview" zoomScale="60" zoomScaleNormal="130" workbookViewId="0">
      <selection activeCell="A57" sqref="A57"/>
    </sheetView>
  </sheetViews>
  <sheetFormatPr baseColWidth="10" defaultColWidth="9.1640625" defaultRowHeight="14"/>
  <cols>
    <col min="1" max="1" width="22" style="147" customWidth="1"/>
    <col min="2" max="2" width="1.83203125" style="145" customWidth="1"/>
    <col min="3" max="3" width="10.1640625" style="163" bestFit="1" customWidth="1"/>
    <col min="4" max="4" width="13" style="163" bestFit="1" customWidth="1"/>
    <col min="5" max="5" width="6.33203125" style="150" customWidth="1"/>
    <col min="6" max="6" width="4.33203125" style="145" customWidth="1"/>
    <col min="7" max="7" width="19.33203125" style="147" bestFit="1" customWidth="1"/>
    <col min="8" max="8" width="1.83203125" style="147" customWidth="1"/>
    <col min="9" max="9" width="9" style="145" customWidth="1"/>
    <col min="10" max="10" width="12.33203125" style="163" bestFit="1" customWidth="1"/>
    <col min="11" max="11" width="6.33203125" style="145" customWidth="1"/>
    <col min="12" max="12" width="23" style="147" customWidth="1"/>
    <col min="13" max="16" width="9.1640625" style="145"/>
    <col min="17" max="16384" width="9.1640625" style="147"/>
  </cols>
  <sheetData>
    <row r="1" spans="1:19" ht="16">
      <c r="A1" s="116" t="s">
        <v>440</v>
      </c>
      <c r="B1" s="338"/>
      <c r="C1" s="117"/>
      <c r="D1" s="117"/>
      <c r="E1" s="117"/>
      <c r="F1" s="116"/>
      <c r="G1" s="116"/>
      <c r="H1" s="118"/>
      <c r="I1" s="116"/>
      <c r="J1" s="117"/>
      <c r="K1" s="118" t="s">
        <v>1</v>
      </c>
    </row>
    <row r="2" spans="1:19" ht="16">
      <c r="A2" s="116"/>
      <c r="B2" s="338"/>
      <c r="C2" s="117"/>
      <c r="D2" s="117"/>
      <c r="E2" s="117"/>
      <c r="F2" s="116"/>
      <c r="G2" s="116"/>
      <c r="H2" s="118"/>
      <c r="I2" s="116"/>
      <c r="J2" s="117"/>
      <c r="K2" s="118" t="s">
        <v>2</v>
      </c>
    </row>
    <row r="3" spans="1:19" ht="16">
      <c r="A3" s="397" t="s">
        <v>1563</v>
      </c>
      <c r="B3" s="397"/>
      <c r="C3" s="397"/>
      <c r="D3" s="397"/>
      <c r="E3" s="397"/>
      <c r="F3" s="397"/>
      <c r="G3" s="397"/>
      <c r="H3" s="397"/>
      <c r="I3" s="397"/>
      <c r="J3" s="397"/>
      <c r="K3" s="397"/>
    </row>
    <row r="4" spans="1:19" ht="16">
      <c r="A4" s="397" t="s">
        <v>441</v>
      </c>
      <c r="B4" s="397"/>
      <c r="C4" s="397"/>
      <c r="D4" s="397"/>
      <c r="E4" s="397"/>
      <c r="F4" s="397"/>
      <c r="G4" s="397"/>
      <c r="H4" s="397"/>
      <c r="I4" s="397"/>
      <c r="J4" s="397"/>
      <c r="K4" s="397"/>
    </row>
    <row r="5" spans="1:19" ht="6.75" customHeight="1">
      <c r="A5" s="148"/>
      <c r="B5" s="149"/>
      <c r="C5" s="150"/>
      <c r="D5" s="150"/>
      <c r="F5" s="149"/>
      <c r="G5" s="148"/>
      <c r="H5" s="151"/>
      <c r="I5" s="149"/>
      <c r="J5" s="150"/>
      <c r="K5" s="152"/>
    </row>
    <row r="6" spans="1:19" ht="15">
      <c r="A6" s="153"/>
      <c r="B6" s="154"/>
      <c r="C6" s="287" t="s">
        <v>442</v>
      </c>
      <c r="D6" s="155" t="s">
        <v>385</v>
      </c>
      <c r="E6" s="155"/>
      <c r="F6" s="154"/>
      <c r="G6" s="156"/>
      <c r="H6" s="155"/>
      <c r="I6" s="287" t="s">
        <v>442</v>
      </c>
      <c r="J6" s="155" t="s">
        <v>385</v>
      </c>
      <c r="K6" s="150"/>
    </row>
    <row r="7" spans="1:19" ht="15">
      <c r="A7" s="157" t="s">
        <v>13</v>
      </c>
      <c r="B7" s="158"/>
      <c r="C7" s="159" t="s">
        <v>107</v>
      </c>
      <c r="D7" s="159" t="s">
        <v>386</v>
      </c>
      <c r="E7" s="158" t="s">
        <v>15</v>
      </c>
      <c r="F7" s="158"/>
      <c r="G7" s="157" t="s">
        <v>13</v>
      </c>
      <c r="H7" s="158"/>
      <c r="I7" s="159" t="s">
        <v>107</v>
      </c>
      <c r="J7" s="159" t="s">
        <v>386</v>
      </c>
      <c r="K7" s="158" t="s">
        <v>15</v>
      </c>
    </row>
    <row r="8" spans="1:19">
      <c r="A8" s="161" t="s">
        <v>1564</v>
      </c>
      <c r="B8" s="162"/>
      <c r="F8" s="162"/>
      <c r="G8" s="164"/>
      <c r="H8" s="144"/>
      <c r="I8" s="150"/>
    </row>
    <row r="9" spans="1:19" ht="6" customHeight="1">
      <c r="A9" s="161"/>
      <c r="B9" s="162"/>
      <c r="F9" s="162"/>
      <c r="G9" s="164"/>
      <c r="H9" s="144"/>
      <c r="I9" s="150"/>
    </row>
    <row r="10" spans="1:19" s="4" customFormat="1">
      <c r="A10" s="4" t="s">
        <v>312</v>
      </c>
      <c r="C10" s="11">
        <v>0.2</v>
      </c>
      <c r="D10" s="5" t="s">
        <v>1307</v>
      </c>
      <c r="E10" s="5">
        <v>1</v>
      </c>
      <c r="F10" s="284"/>
      <c r="G10" s="144" t="s">
        <v>1521</v>
      </c>
      <c r="H10" s="150"/>
      <c r="I10" s="136">
        <v>10</v>
      </c>
      <c r="J10" s="150" t="s">
        <v>1306</v>
      </c>
      <c r="K10" s="150">
        <v>1</v>
      </c>
      <c r="R10"/>
      <c r="S10"/>
    </row>
    <row r="11" spans="1:19" s="4" customFormat="1">
      <c r="A11" s="4" t="s">
        <v>1567</v>
      </c>
      <c r="C11" s="11">
        <v>0.3</v>
      </c>
      <c r="D11" s="5" t="s">
        <v>1307</v>
      </c>
      <c r="E11" s="5">
        <v>1</v>
      </c>
      <c r="F11" s="284"/>
      <c r="G11" s="4" t="s">
        <v>1538</v>
      </c>
      <c r="I11" s="11">
        <v>10.199999999999999</v>
      </c>
      <c r="J11" s="5" t="s">
        <v>1306</v>
      </c>
      <c r="K11" s="5">
        <v>1</v>
      </c>
      <c r="R11"/>
      <c r="S11"/>
    </row>
    <row r="12" spans="1:19" s="4" customFormat="1">
      <c r="A12" s="144" t="s">
        <v>1489</v>
      </c>
      <c r="B12" s="150"/>
      <c r="C12" s="150">
        <v>0.5</v>
      </c>
      <c r="D12" s="150" t="s">
        <v>1307</v>
      </c>
      <c r="E12" s="150">
        <v>1</v>
      </c>
      <c r="F12" s="284"/>
      <c r="G12" s="144" t="s">
        <v>1559</v>
      </c>
      <c r="H12" s="150"/>
      <c r="I12" s="150">
        <v>10.199999999999999</v>
      </c>
      <c r="J12" s="150" t="s">
        <v>1306</v>
      </c>
      <c r="K12" s="150">
        <v>1</v>
      </c>
      <c r="L12"/>
      <c r="Q12"/>
      <c r="R12"/>
      <c r="S12"/>
    </row>
    <row r="13" spans="1:19" s="4" customFormat="1">
      <c r="A13" s="144" t="s">
        <v>1561</v>
      </c>
      <c r="B13" s="150"/>
      <c r="C13" s="150">
        <v>0.5</v>
      </c>
      <c r="D13" s="150" t="s">
        <v>1307</v>
      </c>
      <c r="E13" s="150">
        <v>1</v>
      </c>
      <c r="F13" s="284"/>
      <c r="G13" s="4" t="s">
        <v>1529</v>
      </c>
      <c r="I13" s="5">
        <v>10.4</v>
      </c>
      <c r="J13" s="5" t="s">
        <v>1306</v>
      </c>
      <c r="K13" s="5">
        <v>1</v>
      </c>
      <c r="L13" s="145"/>
      <c r="Q13" s="147"/>
      <c r="R13"/>
      <c r="S13"/>
    </row>
    <row r="14" spans="1:19" s="4" customFormat="1">
      <c r="A14" s="4" t="s">
        <v>311</v>
      </c>
      <c r="C14" s="11">
        <v>0.6</v>
      </c>
      <c r="D14" s="5" t="s">
        <v>1307</v>
      </c>
      <c r="E14" s="5">
        <v>1</v>
      </c>
      <c r="F14" s="284"/>
      <c r="G14" s="4" t="s">
        <v>281</v>
      </c>
      <c r="I14" s="11">
        <v>11.3</v>
      </c>
      <c r="J14" s="5" t="s">
        <v>1306</v>
      </c>
      <c r="K14" s="5">
        <v>1</v>
      </c>
      <c r="L14" s="145"/>
      <c r="Q14" s="147"/>
      <c r="R14" s="147"/>
      <c r="S14" s="147"/>
    </row>
    <row r="15" spans="1:19" s="4" customFormat="1">
      <c r="A15" s="4" t="s">
        <v>247</v>
      </c>
      <c r="C15" s="11">
        <v>0.8</v>
      </c>
      <c r="D15" s="5" t="s">
        <v>1307</v>
      </c>
      <c r="E15" s="5">
        <v>1</v>
      </c>
      <c r="F15" s="284"/>
      <c r="G15" s="4" t="s">
        <v>1500</v>
      </c>
      <c r="I15" s="5">
        <v>11.6</v>
      </c>
      <c r="J15" s="5" t="s">
        <v>1306</v>
      </c>
      <c r="K15" s="5">
        <v>1</v>
      </c>
    </row>
    <row r="16" spans="1:19" s="4" customFormat="1">
      <c r="A16" s="4" t="s">
        <v>259</v>
      </c>
      <c r="C16" s="11">
        <v>1.1000000000000001</v>
      </c>
      <c r="D16" s="5" t="s">
        <v>1307</v>
      </c>
      <c r="E16" s="5">
        <v>1</v>
      </c>
      <c r="F16" s="284"/>
      <c r="G16" s="4" t="s">
        <v>1512</v>
      </c>
      <c r="I16" s="11">
        <v>11.7</v>
      </c>
      <c r="J16" s="5" t="s">
        <v>1306</v>
      </c>
      <c r="K16" s="5">
        <v>1</v>
      </c>
    </row>
    <row r="17" spans="1:17" s="4" customFormat="1">
      <c r="A17" s="144" t="s">
        <v>1531</v>
      </c>
      <c r="B17" s="150"/>
      <c r="C17" s="150">
        <v>1.3</v>
      </c>
      <c r="D17" s="150" t="s">
        <v>1307</v>
      </c>
      <c r="E17" s="150">
        <v>1</v>
      </c>
      <c r="F17" s="284"/>
      <c r="G17" s="144" t="s">
        <v>1545</v>
      </c>
      <c r="H17" s="150"/>
      <c r="I17" s="150">
        <v>12.5</v>
      </c>
      <c r="J17" s="150" t="s">
        <v>1306</v>
      </c>
      <c r="K17" s="150">
        <v>1</v>
      </c>
      <c r="L17"/>
      <c r="Q17"/>
    </row>
    <row r="18" spans="1:17" s="4" customFormat="1">
      <c r="A18" s="144" t="s">
        <v>1488</v>
      </c>
      <c r="B18" s="150"/>
      <c r="C18" s="150">
        <v>1.3</v>
      </c>
      <c r="D18" s="150" t="s">
        <v>1307</v>
      </c>
      <c r="E18" s="150">
        <v>1</v>
      </c>
      <c r="F18" s="284"/>
      <c r="G18" s="4" t="s">
        <v>313</v>
      </c>
      <c r="I18" s="11">
        <v>13.2</v>
      </c>
      <c r="J18" s="5" t="s">
        <v>1306</v>
      </c>
      <c r="K18" s="5">
        <v>1</v>
      </c>
    </row>
    <row r="19" spans="1:17" s="4" customFormat="1">
      <c r="A19" s="4" t="s">
        <v>1566</v>
      </c>
      <c r="C19" s="11">
        <v>1.4</v>
      </c>
      <c r="D19" s="5" t="s">
        <v>1307</v>
      </c>
      <c r="E19" s="5">
        <v>1</v>
      </c>
      <c r="F19" s="284"/>
      <c r="G19" s="144" t="s">
        <v>1532</v>
      </c>
      <c r="H19" s="150"/>
      <c r="I19" s="150">
        <v>13.2</v>
      </c>
      <c r="J19" s="150" t="s">
        <v>1306</v>
      </c>
      <c r="K19" s="150">
        <v>1</v>
      </c>
    </row>
    <row r="20" spans="1:17" s="4" customFormat="1">
      <c r="A20" s="4" t="s">
        <v>1530</v>
      </c>
      <c r="C20" s="5">
        <v>1.4</v>
      </c>
      <c r="D20" s="5" t="s">
        <v>1307</v>
      </c>
      <c r="E20" s="5">
        <v>1</v>
      </c>
      <c r="F20" s="284"/>
      <c r="G20" s="144" t="s">
        <v>1523</v>
      </c>
      <c r="H20" s="150"/>
      <c r="I20" s="150">
        <v>13.6</v>
      </c>
      <c r="J20" s="150" t="s">
        <v>1306</v>
      </c>
      <c r="K20" s="150">
        <v>1</v>
      </c>
    </row>
    <row r="21" spans="1:17" s="4" customFormat="1">
      <c r="A21" s="4" t="s">
        <v>1495</v>
      </c>
      <c r="C21" s="11">
        <v>1.6</v>
      </c>
      <c r="D21" s="5" t="s">
        <v>1307</v>
      </c>
      <c r="E21" s="5">
        <v>1</v>
      </c>
      <c r="F21" s="284"/>
      <c r="G21" s="4" t="s">
        <v>249</v>
      </c>
      <c r="I21" s="11">
        <v>13.9</v>
      </c>
      <c r="J21" s="5" t="s">
        <v>1310</v>
      </c>
      <c r="K21" s="5">
        <v>1</v>
      </c>
    </row>
    <row r="22" spans="1:17" s="4" customFormat="1">
      <c r="A22" s="144" t="s">
        <v>1507</v>
      </c>
      <c r="B22" s="150"/>
      <c r="C22" s="150">
        <v>1.6</v>
      </c>
      <c r="D22" s="150" t="s">
        <v>1307</v>
      </c>
      <c r="E22" s="150">
        <v>1</v>
      </c>
      <c r="F22" s="284"/>
      <c r="G22" s="4" t="s">
        <v>264</v>
      </c>
      <c r="I22" s="11">
        <v>14.2</v>
      </c>
      <c r="J22" s="5" t="s">
        <v>1310</v>
      </c>
      <c r="K22" s="5">
        <v>1</v>
      </c>
    </row>
    <row r="23" spans="1:17" s="4" customFormat="1">
      <c r="A23" s="144" t="s">
        <v>1544</v>
      </c>
      <c r="B23" s="150"/>
      <c r="C23" s="150">
        <v>2.2000000000000002</v>
      </c>
      <c r="D23" s="150" t="s">
        <v>1307</v>
      </c>
      <c r="E23" s="150">
        <v>1</v>
      </c>
      <c r="F23" s="284"/>
      <c r="G23" s="144" t="s">
        <v>1555</v>
      </c>
      <c r="H23" s="150"/>
      <c r="I23" s="150">
        <v>14.6</v>
      </c>
      <c r="J23" s="150" t="s">
        <v>1310</v>
      </c>
      <c r="K23" s="150">
        <v>1</v>
      </c>
    </row>
    <row r="24" spans="1:17" s="4" customFormat="1">
      <c r="A24" s="144" t="s">
        <v>1557</v>
      </c>
      <c r="B24" s="150"/>
      <c r="C24" s="150">
        <v>2.2999999999999998</v>
      </c>
      <c r="D24" s="150" t="s">
        <v>1307</v>
      </c>
      <c r="E24" s="150">
        <v>1</v>
      </c>
      <c r="F24" s="284"/>
      <c r="G24" s="144" t="s">
        <v>1553</v>
      </c>
      <c r="H24" s="150"/>
      <c r="I24" s="150">
        <v>15.6</v>
      </c>
      <c r="J24" s="150" t="s">
        <v>1310</v>
      </c>
      <c r="K24" s="150">
        <v>1</v>
      </c>
      <c r="L24" s="145"/>
      <c r="Q24" s="147"/>
    </row>
    <row r="25" spans="1:17" s="4" customFormat="1">
      <c r="A25" s="144" t="s">
        <v>1537</v>
      </c>
      <c r="B25" s="150"/>
      <c r="C25" s="150">
        <v>2.5</v>
      </c>
      <c r="D25" s="150" t="s">
        <v>1307</v>
      </c>
      <c r="E25" s="150">
        <v>1</v>
      </c>
      <c r="F25" s="284"/>
      <c r="G25" s="4" t="s">
        <v>278</v>
      </c>
      <c r="I25" s="11">
        <v>16</v>
      </c>
      <c r="J25" s="5" t="s">
        <v>1310</v>
      </c>
      <c r="K25" s="5">
        <v>1</v>
      </c>
    </row>
    <row r="26" spans="1:17" s="4" customFormat="1">
      <c r="A26" s="4" t="s">
        <v>310</v>
      </c>
      <c r="C26" s="11">
        <v>2.6</v>
      </c>
      <c r="D26" s="5" t="s">
        <v>1307</v>
      </c>
      <c r="E26" s="5">
        <v>1</v>
      </c>
      <c r="F26" s="284"/>
      <c r="G26" s="144" t="s">
        <v>1487</v>
      </c>
      <c r="H26" s="150"/>
      <c r="I26" s="136">
        <v>16</v>
      </c>
      <c r="J26" s="150" t="s">
        <v>1310</v>
      </c>
      <c r="K26" s="150">
        <v>1</v>
      </c>
      <c r="L26"/>
      <c r="Q26"/>
    </row>
    <row r="27" spans="1:17" s="4" customFormat="1">
      <c r="A27" s="4" t="s">
        <v>286</v>
      </c>
      <c r="C27" s="11">
        <v>2.7</v>
      </c>
      <c r="D27" s="5" t="s">
        <v>1307</v>
      </c>
      <c r="E27" s="5">
        <v>1</v>
      </c>
      <c r="F27" s="284"/>
      <c r="G27" s="4" t="s">
        <v>301</v>
      </c>
      <c r="I27" s="11">
        <v>18.100000000000001</v>
      </c>
      <c r="J27" s="5" t="s">
        <v>1310</v>
      </c>
      <c r="K27" s="5">
        <v>1</v>
      </c>
      <c r="L27" s="165"/>
      <c r="Q27" s="147"/>
    </row>
    <row r="28" spans="1:17" s="4" customFormat="1">
      <c r="A28" s="4" t="s">
        <v>1326</v>
      </c>
      <c r="C28" s="11">
        <v>2.8</v>
      </c>
      <c r="D28" s="5" t="s">
        <v>1307</v>
      </c>
      <c r="E28" s="5">
        <v>1</v>
      </c>
      <c r="F28" s="284"/>
      <c r="G28" s="4" t="s">
        <v>1542</v>
      </c>
      <c r="I28" s="5">
        <v>18.3</v>
      </c>
      <c r="J28" s="5" t="s">
        <v>1310</v>
      </c>
      <c r="K28" s="5">
        <v>1</v>
      </c>
      <c r="L28" s="145"/>
      <c r="Q28" s="147"/>
    </row>
    <row r="29" spans="1:17" s="4" customFormat="1">
      <c r="A29" s="144" t="s">
        <v>1506</v>
      </c>
      <c r="B29" s="150"/>
      <c r="C29" s="150">
        <v>2.8</v>
      </c>
      <c r="D29" s="150" t="s">
        <v>1307</v>
      </c>
      <c r="E29" s="150">
        <v>1</v>
      </c>
      <c r="F29" s="284"/>
      <c r="G29" s="4" t="s">
        <v>315</v>
      </c>
      <c r="I29" s="11">
        <v>18.7</v>
      </c>
      <c r="J29" s="5" t="s">
        <v>1310</v>
      </c>
      <c r="K29" s="5">
        <v>1</v>
      </c>
      <c r="L29" s="145"/>
      <c r="Q29" s="147"/>
    </row>
    <row r="30" spans="1:17" s="4" customFormat="1">
      <c r="A30" s="4" t="s">
        <v>283</v>
      </c>
      <c r="C30" s="11">
        <v>3</v>
      </c>
      <c r="D30" s="5" t="s">
        <v>1307</v>
      </c>
      <c r="E30" s="5">
        <v>1</v>
      </c>
      <c r="F30" s="284"/>
      <c r="G30" s="4" t="s">
        <v>1501</v>
      </c>
      <c r="I30" s="5">
        <v>19.100000000000001</v>
      </c>
      <c r="J30" s="5" t="s">
        <v>1310</v>
      </c>
      <c r="K30" s="5">
        <v>1</v>
      </c>
      <c r="L30" s="145"/>
      <c r="Q30" s="147"/>
    </row>
    <row r="31" spans="1:17" s="4" customFormat="1">
      <c r="A31" s="4" t="s">
        <v>1540</v>
      </c>
      <c r="C31" s="11">
        <v>3</v>
      </c>
      <c r="D31" s="5" t="s">
        <v>1307</v>
      </c>
      <c r="E31" s="5">
        <v>1</v>
      </c>
      <c r="F31" s="284"/>
      <c r="G31" s="144" t="s">
        <v>1543</v>
      </c>
      <c r="H31" s="150"/>
      <c r="I31" s="150">
        <v>19.399999999999999</v>
      </c>
      <c r="J31" s="150" t="s">
        <v>1310</v>
      </c>
      <c r="K31" s="150">
        <v>1</v>
      </c>
      <c r="L31" s="145"/>
      <c r="Q31" s="147"/>
    </row>
    <row r="32" spans="1:17" s="4" customFormat="1">
      <c r="A32" s="4" t="s">
        <v>1518</v>
      </c>
      <c r="C32" s="11">
        <v>3.2</v>
      </c>
      <c r="D32" s="5" t="s">
        <v>1307</v>
      </c>
      <c r="E32" s="5">
        <v>1</v>
      </c>
      <c r="F32" s="284"/>
      <c r="G32" s="4" t="s">
        <v>1480</v>
      </c>
      <c r="I32" s="5">
        <v>19.7</v>
      </c>
      <c r="J32" s="5" t="s">
        <v>1310</v>
      </c>
      <c r="K32" s="5">
        <v>1</v>
      </c>
    </row>
    <row r="33" spans="1:11" s="4" customFormat="1">
      <c r="A33" s="4" t="s">
        <v>1498</v>
      </c>
      <c r="C33" s="11">
        <v>3.6</v>
      </c>
      <c r="D33" s="5" t="s">
        <v>1307</v>
      </c>
      <c r="E33" s="5">
        <v>1</v>
      </c>
      <c r="F33" s="284"/>
      <c r="G33" s="4" t="s">
        <v>262</v>
      </c>
      <c r="I33" s="11">
        <v>20</v>
      </c>
      <c r="J33" s="5" t="s">
        <v>1310</v>
      </c>
      <c r="K33" s="5">
        <v>1</v>
      </c>
    </row>
    <row r="34" spans="1:11" s="4" customFormat="1">
      <c r="A34" s="4" t="s">
        <v>1492</v>
      </c>
      <c r="C34" s="11">
        <v>3.8</v>
      </c>
      <c r="D34" s="5" t="s">
        <v>1307</v>
      </c>
      <c r="E34" s="5">
        <v>1</v>
      </c>
      <c r="F34" s="284"/>
      <c r="G34" s="144" t="s">
        <v>1546</v>
      </c>
      <c r="H34" s="150"/>
      <c r="I34" s="150">
        <v>20.3</v>
      </c>
      <c r="J34" s="150" t="s">
        <v>1310</v>
      </c>
      <c r="K34" s="150">
        <v>1</v>
      </c>
    </row>
    <row r="35" spans="1:11" s="4" customFormat="1">
      <c r="A35" s="144" t="s">
        <v>1520</v>
      </c>
      <c r="B35" s="150"/>
      <c r="C35" s="136">
        <v>4</v>
      </c>
      <c r="D35" s="150" t="s">
        <v>1307</v>
      </c>
      <c r="E35" s="150">
        <v>1</v>
      </c>
      <c r="F35" s="284"/>
      <c r="G35" s="4" t="s">
        <v>1514</v>
      </c>
      <c r="I35" s="11">
        <v>20.6</v>
      </c>
      <c r="J35" s="5" t="s">
        <v>1310</v>
      </c>
      <c r="K35" s="5">
        <v>1</v>
      </c>
    </row>
    <row r="36" spans="1:11" s="4" customFormat="1">
      <c r="A36" s="144" t="s">
        <v>1522</v>
      </c>
      <c r="B36" s="150"/>
      <c r="C36" s="150">
        <v>4.7</v>
      </c>
      <c r="D36" s="150" t="s">
        <v>1307</v>
      </c>
      <c r="E36" s="150">
        <v>1</v>
      </c>
      <c r="F36" s="284"/>
      <c r="G36" s="144" t="s">
        <v>1568</v>
      </c>
      <c r="H36" s="150"/>
      <c r="I36" s="150">
        <v>22.6</v>
      </c>
      <c r="J36" s="150" t="s">
        <v>1310</v>
      </c>
      <c r="K36" s="150">
        <v>1</v>
      </c>
    </row>
    <row r="37" spans="1:11" s="4" customFormat="1">
      <c r="A37" s="4" t="s">
        <v>245</v>
      </c>
      <c r="C37" s="11">
        <v>6</v>
      </c>
      <c r="D37" s="5" t="s">
        <v>1306</v>
      </c>
      <c r="E37" s="5">
        <v>1</v>
      </c>
      <c r="F37" s="284"/>
      <c r="G37" s="4" t="s">
        <v>1493</v>
      </c>
      <c r="I37" s="11">
        <v>22.9</v>
      </c>
      <c r="J37" s="5" t="s">
        <v>1310</v>
      </c>
      <c r="K37" s="5">
        <v>1</v>
      </c>
    </row>
    <row r="38" spans="1:11" s="4" customFormat="1">
      <c r="A38" s="144" t="s">
        <v>1481</v>
      </c>
      <c r="B38" s="150"/>
      <c r="C38" s="150">
        <v>6.6</v>
      </c>
      <c r="D38" s="150" t="s">
        <v>1306</v>
      </c>
      <c r="E38" s="150">
        <v>1</v>
      </c>
      <c r="F38" s="284"/>
      <c r="G38" s="4" t="s">
        <v>1516</v>
      </c>
      <c r="I38" s="11">
        <v>23.3</v>
      </c>
      <c r="J38" s="5" t="s">
        <v>1310</v>
      </c>
      <c r="K38" s="5">
        <v>1</v>
      </c>
    </row>
    <row r="39" spans="1:11" s="4" customFormat="1">
      <c r="A39" s="4" t="s">
        <v>276</v>
      </c>
      <c r="C39" s="11">
        <v>6.7</v>
      </c>
      <c r="D39" s="5" t="s">
        <v>1306</v>
      </c>
      <c r="E39" s="5">
        <v>1</v>
      </c>
      <c r="F39" s="284"/>
      <c r="G39" s="144" t="s">
        <v>1550</v>
      </c>
      <c r="H39" s="150"/>
      <c r="I39" s="136">
        <v>24</v>
      </c>
      <c r="J39" s="150" t="s">
        <v>1310</v>
      </c>
      <c r="K39" s="150">
        <v>1</v>
      </c>
    </row>
    <row r="40" spans="1:11" s="4" customFormat="1">
      <c r="A40" s="144" t="s">
        <v>1547</v>
      </c>
      <c r="B40" s="150"/>
      <c r="C40" s="150">
        <v>6.9</v>
      </c>
      <c r="D40" s="150" t="s">
        <v>1306</v>
      </c>
      <c r="E40" s="150">
        <v>1</v>
      </c>
      <c r="F40" s="284"/>
      <c r="G40" s="144" t="s">
        <v>1524</v>
      </c>
      <c r="H40" s="150"/>
      <c r="I40" s="150">
        <v>24.3</v>
      </c>
      <c r="J40" s="150" t="s">
        <v>1310</v>
      </c>
      <c r="K40" s="150">
        <v>1</v>
      </c>
    </row>
    <row r="41" spans="1:11" s="4" customFormat="1">
      <c r="A41" s="4" t="s">
        <v>1511</v>
      </c>
      <c r="C41" s="11">
        <v>7.2</v>
      </c>
      <c r="D41" s="5" t="s">
        <v>1306</v>
      </c>
      <c r="E41" s="5">
        <v>1</v>
      </c>
      <c r="F41" s="284"/>
      <c r="G41" s="144" t="s">
        <v>1490</v>
      </c>
      <c r="H41" s="150"/>
      <c r="I41" s="150">
        <v>24.3</v>
      </c>
      <c r="J41" s="150" t="s">
        <v>1310</v>
      </c>
      <c r="K41" s="150">
        <v>1</v>
      </c>
    </row>
    <row r="42" spans="1:11" s="4" customFormat="1">
      <c r="A42" s="4" t="s">
        <v>1502</v>
      </c>
      <c r="C42" s="11">
        <v>8</v>
      </c>
      <c r="D42" s="5" t="s">
        <v>1306</v>
      </c>
      <c r="E42" s="5">
        <v>1</v>
      </c>
      <c r="F42" s="284"/>
      <c r="G42" s="4" t="s">
        <v>1478</v>
      </c>
      <c r="I42" s="11">
        <v>24.4</v>
      </c>
      <c r="J42" s="5" t="s">
        <v>1310</v>
      </c>
      <c r="K42" s="5">
        <v>1</v>
      </c>
    </row>
    <row r="43" spans="1:11" s="4" customFormat="1">
      <c r="A43" s="144" t="s">
        <v>1509</v>
      </c>
      <c r="B43" s="150"/>
      <c r="C43" s="150">
        <v>8.1</v>
      </c>
      <c r="D43" s="150" t="s">
        <v>1306</v>
      </c>
      <c r="E43" s="150">
        <v>1</v>
      </c>
      <c r="F43" s="284"/>
      <c r="G43" s="4" t="s">
        <v>295</v>
      </c>
      <c r="I43" s="11">
        <v>24.5</v>
      </c>
      <c r="J43" s="5" t="s">
        <v>1310</v>
      </c>
      <c r="K43" s="5">
        <v>1</v>
      </c>
    </row>
    <row r="44" spans="1:11" s="4" customFormat="1">
      <c r="A44" s="144" t="s">
        <v>1505</v>
      </c>
      <c r="B44" s="150"/>
      <c r="C44" s="150">
        <v>8.1999999999999993</v>
      </c>
      <c r="D44" s="150" t="s">
        <v>1306</v>
      </c>
      <c r="E44" s="150">
        <v>1</v>
      </c>
      <c r="F44" s="284"/>
      <c r="G44" s="4" t="s">
        <v>277</v>
      </c>
      <c r="I44" s="11">
        <v>25.7</v>
      </c>
      <c r="J44" s="5" t="s">
        <v>1310</v>
      </c>
      <c r="K44" s="5">
        <v>1</v>
      </c>
    </row>
    <row r="45" spans="1:11" s="4" customFormat="1">
      <c r="A45" s="4" t="s">
        <v>1497</v>
      </c>
      <c r="C45" s="11">
        <v>8.3000000000000007</v>
      </c>
      <c r="D45" s="5" t="s">
        <v>1306</v>
      </c>
      <c r="E45" s="5">
        <v>1</v>
      </c>
      <c r="F45" s="284"/>
      <c r="G45" s="144" t="s">
        <v>1552</v>
      </c>
      <c r="H45" s="150"/>
      <c r="I45" s="150">
        <v>26.2</v>
      </c>
      <c r="J45" s="150" t="s">
        <v>1310</v>
      </c>
      <c r="K45" s="150">
        <v>1</v>
      </c>
    </row>
    <row r="46" spans="1:11" s="4" customFormat="1">
      <c r="A46" s="4" t="s">
        <v>297</v>
      </c>
      <c r="C46" s="11">
        <v>8.4</v>
      </c>
      <c r="D46" s="5" t="s">
        <v>1306</v>
      </c>
      <c r="E46" s="5">
        <v>1</v>
      </c>
      <c r="F46" s="284"/>
      <c r="G46" s="144" t="s">
        <v>1535</v>
      </c>
      <c r="H46" s="150"/>
      <c r="I46" s="150">
        <v>27.5</v>
      </c>
      <c r="J46" s="150" t="s">
        <v>1313</v>
      </c>
      <c r="K46" s="150">
        <v>1</v>
      </c>
    </row>
    <row r="47" spans="1:11" s="4" customFormat="1">
      <c r="A47" s="4" t="s">
        <v>263</v>
      </c>
      <c r="C47" s="11">
        <v>8.5</v>
      </c>
      <c r="D47" s="5" t="s">
        <v>1306</v>
      </c>
      <c r="E47" s="5">
        <v>1</v>
      </c>
      <c r="F47" s="284"/>
      <c r="G47" s="144" t="s">
        <v>1554</v>
      </c>
      <c r="H47" s="150"/>
      <c r="I47" s="150">
        <v>28.2</v>
      </c>
      <c r="J47" s="150" t="s">
        <v>1313</v>
      </c>
      <c r="K47" s="150">
        <v>1</v>
      </c>
    </row>
    <row r="48" spans="1:11" s="4" customFormat="1">
      <c r="A48" s="4" t="s">
        <v>252</v>
      </c>
      <c r="C48" s="11">
        <v>8.6999999999999993</v>
      </c>
      <c r="D48" s="5" t="s">
        <v>1306</v>
      </c>
      <c r="E48" s="5">
        <v>1</v>
      </c>
      <c r="F48" s="284"/>
      <c r="G48" s="4" t="s">
        <v>269</v>
      </c>
      <c r="I48" s="11">
        <v>28.9</v>
      </c>
      <c r="J48" s="5" t="s">
        <v>1313</v>
      </c>
      <c r="K48" s="5">
        <v>1</v>
      </c>
    </row>
    <row r="49" spans="1:19" s="4" customFormat="1">
      <c r="A49" s="4" t="s">
        <v>1541</v>
      </c>
      <c r="C49" s="5">
        <v>8.8000000000000007</v>
      </c>
      <c r="D49" s="5" t="s">
        <v>1306</v>
      </c>
      <c r="E49" s="5">
        <v>1</v>
      </c>
      <c r="F49" s="284"/>
      <c r="G49" s="4" t="s">
        <v>287</v>
      </c>
      <c r="I49" s="11">
        <v>30.6</v>
      </c>
      <c r="J49" s="5" t="s">
        <v>1313</v>
      </c>
      <c r="K49" s="5">
        <v>1</v>
      </c>
      <c r="R49"/>
      <c r="S49"/>
    </row>
    <row r="50" spans="1:19" s="4" customFormat="1">
      <c r="A50" s="4" t="s">
        <v>1499</v>
      </c>
      <c r="C50" s="5">
        <v>9.4</v>
      </c>
      <c r="D50" s="5" t="s">
        <v>1306</v>
      </c>
      <c r="E50" s="5">
        <v>1</v>
      </c>
      <c r="F50" s="284"/>
      <c r="G50" s="4" t="s">
        <v>320</v>
      </c>
      <c r="I50" s="11">
        <v>32.1</v>
      </c>
      <c r="J50" s="5" t="s">
        <v>1313</v>
      </c>
      <c r="K50" s="5">
        <v>1</v>
      </c>
      <c r="R50"/>
      <c r="S50"/>
    </row>
    <row r="51" spans="1:19" s="4" customFormat="1">
      <c r="A51" s="144" t="s">
        <v>1503</v>
      </c>
      <c r="B51" s="150"/>
      <c r="C51" s="150">
        <v>9.4</v>
      </c>
      <c r="D51" s="150" t="s">
        <v>1306</v>
      </c>
      <c r="E51" s="150">
        <v>1</v>
      </c>
      <c r="F51" s="284"/>
      <c r="G51" s="4" t="s">
        <v>1565</v>
      </c>
      <c r="I51" s="11">
        <v>32.4</v>
      </c>
      <c r="J51" s="5" t="s">
        <v>1313</v>
      </c>
      <c r="K51" s="5">
        <v>1</v>
      </c>
      <c r="R51"/>
      <c r="S51"/>
    </row>
    <row r="52" spans="1:19" s="4" customFormat="1">
      <c r="A52" s="4" t="s">
        <v>284</v>
      </c>
      <c r="C52" s="11">
        <v>9.8000000000000007</v>
      </c>
      <c r="D52" s="5" t="s">
        <v>1306</v>
      </c>
      <c r="E52" s="5">
        <v>1</v>
      </c>
      <c r="F52" s="284"/>
      <c r="G52" s="4" t="s">
        <v>299</v>
      </c>
      <c r="I52" s="11">
        <v>33.1</v>
      </c>
      <c r="J52" s="5" t="s">
        <v>1313</v>
      </c>
      <c r="K52" s="5">
        <v>1</v>
      </c>
      <c r="R52"/>
      <c r="S52"/>
    </row>
    <row r="53" spans="1:19" s="4" customFormat="1">
      <c r="A53" s="144" t="s">
        <v>1482</v>
      </c>
      <c r="B53" s="150"/>
      <c r="C53" s="150">
        <v>9.8000000000000007</v>
      </c>
      <c r="D53" s="150" t="s">
        <v>1306</v>
      </c>
      <c r="E53" s="150">
        <v>1</v>
      </c>
      <c r="F53" s="284"/>
      <c r="G53" s="4" t="s">
        <v>285</v>
      </c>
      <c r="I53" s="11">
        <v>35.799999999999997</v>
      </c>
      <c r="J53" s="5" t="s">
        <v>1313</v>
      </c>
      <c r="K53" s="5">
        <v>1</v>
      </c>
      <c r="L53"/>
      <c r="Q53"/>
      <c r="R53"/>
      <c r="S53"/>
    </row>
    <row r="54" spans="1:19" s="4" customFormat="1">
      <c r="A54" s="144" t="s">
        <v>1485</v>
      </c>
      <c r="B54" s="150"/>
      <c r="C54" s="150">
        <v>9.9</v>
      </c>
      <c r="D54" s="150" t="s">
        <v>1306</v>
      </c>
      <c r="E54" s="150">
        <v>1</v>
      </c>
      <c r="F54" s="284"/>
      <c r="G54" s="4" t="s">
        <v>1519</v>
      </c>
      <c r="I54" s="5">
        <v>37.5</v>
      </c>
      <c r="J54" s="5" t="s">
        <v>1313</v>
      </c>
      <c r="K54" s="5">
        <v>1</v>
      </c>
      <c r="L54"/>
      <c r="Q54"/>
      <c r="R54"/>
      <c r="S54"/>
    </row>
    <row r="55" spans="1:19" s="4" customFormat="1">
      <c r="G55" s="132"/>
      <c r="H55" s="131"/>
      <c r="I55" s="131"/>
      <c r="J55" s="5"/>
      <c r="K55" s="130"/>
      <c r="L55"/>
      <c r="Q55"/>
      <c r="R55"/>
      <c r="S55"/>
    </row>
    <row r="56" spans="1:19" s="4" customFormat="1" ht="15">
      <c r="A56" s="363" t="s">
        <v>1569</v>
      </c>
      <c r="G56" s="132"/>
      <c r="H56" s="131"/>
      <c r="I56" s="131"/>
      <c r="J56" s="5"/>
      <c r="K56" s="130"/>
      <c r="L56"/>
      <c r="Q56"/>
      <c r="R56"/>
      <c r="S56"/>
    </row>
    <row r="57" spans="1:19" s="4" customFormat="1" ht="15">
      <c r="A57" s="313" t="s">
        <v>1570</v>
      </c>
      <c r="G57" s="132"/>
      <c r="H57" s="131"/>
      <c r="I57" s="131"/>
      <c r="J57" s="5"/>
      <c r="K57" s="130"/>
      <c r="L57"/>
      <c r="Q57"/>
      <c r="R57"/>
      <c r="S57"/>
    </row>
    <row r="58" spans="1:19" s="4" customFormat="1">
      <c r="A58" s="363" t="s">
        <v>439</v>
      </c>
      <c r="G58" s="132"/>
      <c r="H58" s="131"/>
      <c r="I58" s="131"/>
      <c r="J58" s="5"/>
      <c r="K58" s="130"/>
      <c r="L58"/>
      <c r="Q58"/>
      <c r="R58"/>
      <c r="S58"/>
    </row>
    <row r="59" spans="1:19" s="4" customFormat="1" ht="14" customHeight="1">
      <c r="G59" s="132"/>
      <c r="H59" s="131"/>
      <c r="I59" s="131"/>
      <c r="J59" s="5"/>
      <c r="K59" s="130"/>
      <c r="L59" s="147"/>
      <c r="Q59" s="147"/>
      <c r="R59"/>
      <c r="S59"/>
    </row>
    <row r="60" spans="1:19" s="4" customFormat="1" ht="14" customHeight="1">
      <c r="G60" s="132"/>
      <c r="H60" s="131"/>
      <c r="I60" s="131"/>
      <c r="J60" s="5"/>
      <c r="K60" s="130"/>
      <c r="L60" s="147"/>
      <c r="Q60" s="165"/>
      <c r="R60"/>
      <c r="S60"/>
    </row>
    <row r="61" spans="1:19" s="4" customFormat="1">
      <c r="G61" s="132"/>
      <c r="H61" s="131"/>
      <c r="I61" s="131"/>
      <c r="J61" s="5"/>
      <c r="K61" s="130"/>
      <c r="L61" s="145"/>
      <c r="Q61" s="147"/>
      <c r="R61"/>
      <c r="S61"/>
    </row>
    <row r="62" spans="1:19" s="4" customFormat="1">
      <c r="G62" s="132"/>
      <c r="H62" s="135"/>
      <c r="I62" s="131"/>
      <c r="J62" s="5"/>
      <c r="K62" s="130"/>
    </row>
    <row r="63" spans="1:19" s="4" customFormat="1">
      <c r="F63" s="101"/>
      <c r="G63" s="132"/>
      <c r="H63" s="131"/>
      <c r="I63" s="131"/>
      <c r="J63" s="101"/>
      <c r="K63" s="130"/>
    </row>
    <row r="64" spans="1:19" s="4" customFormat="1">
      <c r="F64" s="101"/>
      <c r="G64" s="132"/>
      <c r="H64" s="131"/>
      <c r="I64" s="131"/>
      <c r="J64" s="101"/>
      <c r="K64" s="130"/>
    </row>
    <row r="65" spans="7:11">
      <c r="G65" s="132"/>
      <c r="H65" s="131"/>
      <c r="I65" s="131"/>
      <c r="J65" s="101"/>
      <c r="K65" s="130"/>
    </row>
    <row r="66" spans="7:11">
      <c r="G66" s="130"/>
      <c r="H66" s="131"/>
      <c r="I66" s="131"/>
      <c r="J66" s="130"/>
      <c r="K66" s="4"/>
    </row>
    <row r="67" spans="7:11">
      <c r="G67" s="130"/>
      <c r="H67" s="131"/>
      <c r="I67" s="131"/>
      <c r="J67" s="130"/>
      <c r="K67" s="4"/>
    </row>
    <row r="68" spans="7:11">
      <c r="G68" s="130"/>
      <c r="H68" s="131"/>
      <c r="I68" s="131"/>
      <c r="J68" s="130"/>
      <c r="K68" s="4"/>
    </row>
    <row r="69" spans="7:11">
      <c r="G69" s="4"/>
      <c r="H69" s="4"/>
      <c r="I69" s="11"/>
      <c r="J69" s="11"/>
      <c r="K69" s="9"/>
    </row>
    <row r="70" spans="7:11">
      <c r="G70" s="4"/>
      <c r="H70" s="4"/>
      <c r="I70" s="11"/>
      <c r="J70" s="11"/>
      <c r="K70" s="9"/>
    </row>
    <row r="71" spans="7:11">
      <c r="I71" s="147"/>
      <c r="J71" s="4"/>
      <c r="K71" s="147"/>
    </row>
    <row r="72" spans="7:11">
      <c r="I72" s="147"/>
      <c r="J72" s="147"/>
      <c r="K72" s="147"/>
    </row>
    <row r="73" spans="7:11">
      <c r="I73" s="147"/>
      <c r="J73" s="147"/>
      <c r="K73" s="147"/>
    </row>
    <row r="74" spans="7:11">
      <c r="I74" s="147"/>
      <c r="J74" s="147"/>
      <c r="K74" s="147"/>
    </row>
    <row r="75" spans="7:11">
      <c r="I75" s="147"/>
      <c r="J75" s="147"/>
      <c r="K75" s="147"/>
    </row>
    <row r="76" spans="7:11">
      <c r="I76" s="147"/>
      <c r="J76" s="147"/>
      <c r="K76" s="147"/>
    </row>
    <row r="77" spans="7:11">
      <c r="I77" s="147"/>
      <c r="J77" s="147"/>
      <c r="K77" s="147"/>
    </row>
    <row r="78" spans="7:11">
      <c r="I78" s="147"/>
      <c r="J78" s="147"/>
      <c r="K78" s="147"/>
    </row>
    <row r="79" spans="7:11">
      <c r="I79" s="147"/>
      <c r="J79" s="147"/>
      <c r="K79" s="147"/>
    </row>
    <row r="80" spans="7:11">
      <c r="I80" s="147"/>
      <c r="J80" s="147"/>
      <c r="K80" s="147"/>
    </row>
    <row r="81" spans="7:11">
      <c r="I81" s="147"/>
      <c r="J81" s="147"/>
      <c r="K81" s="147"/>
    </row>
    <row r="82" spans="7:11">
      <c r="I82" s="147"/>
      <c r="J82" s="147"/>
      <c r="K82" s="147"/>
    </row>
    <row r="83" spans="7:11">
      <c r="I83" s="147"/>
      <c r="J83" s="147"/>
      <c r="K83" s="147"/>
    </row>
    <row r="84" spans="7:11">
      <c r="I84" s="147"/>
      <c r="J84" s="147"/>
      <c r="K84" s="147"/>
    </row>
    <row r="85" spans="7:11">
      <c r="I85" s="147"/>
      <c r="J85" s="147"/>
      <c r="K85" s="147"/>
    </row>
    <row r="86" spans="7:11">
      <c r="I86" s="147"/>
      <c r="J86" s="147"/>
      <c r="K86" s="147"/>
    </row>
    <row r="87" spans="7:11">
      <c r="I87" s="147"/>
      <c r="J87" s="147"/>
      <c r="K87" s="147"/>
    </row>
    <row r="88" spans="7:11">
      <c r="I88" s="147"/>
      <c r="J88" s="147"/>
      <c r="K88" s="147"/>
    </row>
    <row r="89" spans="7:11">
      <c r="G89" s="4"/>
      <c r="H89" s="4"/>
      <c r="I89" s="136"/>
      <c r="J89" s="147"/>
      <c r="K89" s="166"/>
    </row>
    <row r="90" spans="7:11">
      <c r="G90" s="4"/>
      <c r="H90" s="4"/>
      <c r="J90" s="147"/>
    </row>
    <row r="91" spans="7:11">
      <c r="G91" s="4"/>
      <c r="H91" s="4"/>
      <c r="J91" s="147"/>
    </row>
    <row r="92" spans="7:11">
      <c r="G92" s="4"/>
      <c r="H92" s="4"/>
      <c r="J92" s="147"/>
    </row>
    <row r="93" spans="7:11">
      <c r="G93" s="4"/>
      <c r="J93" s="147"/>
    </row>
    <row r="94" spans="7:11">
      <c r="G94" s="4"/>
      <c r="H94" s="4"/>
      <c r="J94" s="147"/>
    </row>
    <row r="95" spans="7:11">
      <c r="G95" s="4"/>
      <c r="J95" s="147"/>
    </row>
    <row r="96" spans="7:11">
      <c r="G96" s="4"/>
      <c r="J96" s="147"/>
    </row>
    <row r="97" spans="2:11">
      <c r="G97" s="4"/>
      <c r="H97" s="4"/>
      <c r="I97" s="5"/>
      <c r="J97" s="147"/>
      <c r="K97" s="5"/>
    </row>
    <row r="98" spans="2:11">
      <c r="G98" s="4"/>
      <c r="H98" s="4"/>
      <c r="I98" s="5"/>
      <c r="J98" s="147"/>
      <c r="K98" s="5"/>
    </row>
    <row r="99" spans="2:11">
      <c r="G99" s="4"/>
      <c r="H99" s="4"/>
      <c r="I99" s="5"/>
      <c r="J99" s="147"/>
      <c r="K99" s="5"/>
    </row>
    <row r="100" spans="2:11">
      <c r="B100" s="147"/>
      <c r="C100" s="147"/>
      <c r="D100" s="147"/>
      <c r="E100" s="147"/>
      <c r="G100" s="4"/>
      <c r="H100" s="4"/>
      <c r="I100" s="5"/>
      <c r="J100" s="147"/>
      <c r="K100" s="5"/>
    </row>
    <row r="101" spans="2:11">
      <c r="B101" s="147"/>
      <c r="C101" s="147"/>
      <c r="D101" s="147"/>
      <c r="E101" s="147"/>
      <c r="G101" s="4"/>
      <c r="H101" s="4"/>
      <c r="I101" s="5"/>
      <c r="J101" s="147"/>
      <c r="K101" s="5"/>
    </row>
    <row r="102" spans="2:11">
      <c r="B102" s="147"/>
      <c r="C102" s="147"/>
      <c r="D102" s="147"/>
      <c r="E102" s="147"/>
      <c r="G102" s="4"/>
      <c r="H102" s="4"/>
      <c r="I102" s="5"/>
      <c r="J102" s="147"/>
      <c r="K102" s="5"/>
    </row>
    <row r="103" spans="2:11">
      <c r="B103" s="147"/>
      <c r="C103" s="147"/>
      <c r="D103" s="147"/>
      <c r="E103" s="147"/>
      <c r="G103" s="4"/>
      <c r="H103" s="4"/>
      <c r="I103" s="5"/>
      <c r="J103" s="147"/>
      <c r="K103" s="5"/>
    </row>
    <row r="104" spans="2:11">
      <c r="B104" s="147"/>
      <c r="C104" s="147"/>
      <c r="D104" s="147"/>
      <c r="E104" s="147"/>
      <c r="G104" s="4"/>
      <c r="H104" s="4"/>
      <c r="I104" s="5"/>
      <c r="J104" s="147"/>
      <c r="K104" s="5"/>
    </row>
    <row r="105" spans="2:11">
      <c r="B105" s="147"/>
      <c r="C105" s="147"/>
      <c r="D105" s="147"/>
      <c r="E105" s="147"/>
      <c r="G105" s="4"/>
      <c r="H105" s="4"/>
      <c r="I105" s="5"/>
      <c r="J105" s="147"/>
      <c r="K105" s="5"/>
    </row>
    <row r="106" spans="2:11">
      <c r="B106" s="147"/>
      <c r="C106" s="147"/>
      <c r="D106" s="147"/>
      <c r="E106" s="147"/>
      <c r="G106" s="30"/>
      <c r="H106" s="4"/>
      <c r="I106" s="5"/>
      <c r="J106" s="147"/>
      <c r="K106" s="5"/>
    </row>
    <row r="107" spans="2:11">
      <c r="B107" s="147"/>
      <c r="C107" s="147"/>
      <c r="D107" s="147"/>
      <c r="E107" s="147"/>
      <c r="G107" s="4"/>
      <c r="H107"/>
      <c r="I107" s="49"/>
      <c r="J107" s="147"/>
      <c r="K107" s="49"/>
    </row>
    <row r="108" spans="2:11">
      <c r="B108" s="147"/>
      <c r="C108" s="147"/>
      <c r="D108" s="147"/>
      <c r="E108" s="147"/>
      <c r="G108" s="4"/>
      <c r="H108" s="337"/>
      <c r="I108" s="140"/>
      <c r="J108" s="147"/>
      <c r="K108" s="166"/>
    </row>
    <row r="109" spans="2:11">
      <c r="B109" s="147"/>
      <c r="C109" s="147"/>
      <c r="D109" s="147"/>
      <c r="E109" s="147"/>
      <c r="G109" s="4"/>
      <c r="H109" s="337"/>
      <c r="I109" s="337"/>
      <c r="J109" s="147"/>
      <c r="K109" s="166"/>
    </row>
    <row r="110" spans="2:11">
      <c r="B110" s="147"/>
      <c r="C110" s="147"/>
      <c r="D110" s="147"/>
      <c r="E110" s="147"/>
      <c r="G110" s="4"/>
      <c r="J110" s="147"/>
    </row>
    <row r="111" spans="2:11">
      <c r="B111" s="147"/>
      <c r="C111" s="147"/>
      <c r="D111" s="147"/>
      <c r="E111" s="147"/>
      <c r="G111" s="4"/>
      <c r="J111" s="147"/>
    </row>
    <row r="112" spans="2:11">
      <c r="G112" s="4"/>
      <c r="J112" s="147"/>
    </row>
    <row r="113" spans="7:10">
      <c r="G113" s="4"/>
      <c r="J113" s="147"/>
    </row>
    <row r="114" spans="7:10">
      <c r="J114" s="147"/>
    </row>
    <row r="115" spans="7:10">
      <c r="J115" s="147"/>
    </row>
    <row r="116" spans="7:10">
      <c r="J116" s="147"/>
    </row>
    <row r="117" spans="7:10">
      <c r="J117" s="147"/>
    </row>
  </sheetData>
  <sortState xmlns:xlrd2="http://schemas.microsoft.com/office/spreadsheetml/2017/richdata2" ref="A10:E99">
    <sortCondition ref="C10:C99"/>
    <sortCondition ref="A10:A99"/>
  </sortState>
  <mergeCells count="2">
    <mergeCell ref="A3:K3"/>
    <mergeCell ref="A4:K4"/>
  </mergeCells>
  <phoneticPr fontId="5" type="noConversion"/>
  <printOptions horizontalCentered="1"/>
  <pageMargins left="0.75" right="0.75" top="0.83" bottom="0.74" header="0.5" footer="0.5"/>
  <pageSetup scale="67" fitToHeight="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4C242-09E2-A549-ACF9-7E7C8CE3F5E9}">
  <dimension ref="A1:T280"/>
  <sheetViews>
    <sheetView tabSelected="1" view="pageBreakPreview" zoomScale="60" zoomScaleNormal="100" workbookViewId="0">
      <pane xSplit="1" ySplit="9" topLeftCell="B164" activePane="bottomRight" state="frozen"/>
      <selection pane="topRight" activeCell="B1" sqref="B1"/>
      <selection pane="bottomLeft" activeCell="A12" sqref="A12"/>
      <selection pane="bottomRight"/>
    </sheetView>
  </sheetViews>
  <sheetFormatPr baseColWidth="10" defaultColWidth="8.83203125" defaultRowHeight="13"/>
  <cols>
    <col min="1" max="1" width="30.1640625" style="215" customWidth="1"/>
    <col min="2" max="2" width="13.1640625" style="242" customWidth="1"/>
    <col min="3" max="8" width="6.33203125" style="215" customWidth="1"/>
    <col min="9" max="9" width="15.33203125" style="215" customWidth="1"/>
    <col min="10" max="10" width="16.33203125" style="215" customWidth="1"/>
    <col min="11" max="11" width="8.83203125" style="215" customWidth="1"/>
    <col min="12" max="16384" width="8.83203125" style="215"/>
  </cols>
  <sheetData>
    <row r="1" spans="1:10" ht="14">
      <c r="A1" s="277" t="s">
        <v>1681</v>
      </c>
      <c r="B1" s="339"/>
      <c r="C1" s="179"/>
      <c r="D1" s="179"/>
      <c r="E1" s="179"/>
      <c r="F1" s="179"/>
      <c r="G1" s="179"/>
      <c r="H1" s="179"/>
      <c r="I1" s="179"/>
      <c r="J1" s="180" t="s">
        <v>1</v>
      </c>
    </row>
    <row r="2" spans="1:10" ht="14">
      <c r="A2" s="278"/>
      <c r="B2" s="340"/>
      <c r="C2" s="179"/>
      <c r="D2" s="179"/>
      <c r="E2" s="179"/>
      <c r="F2" s="179"/>
      <c r="G2" s="179"/>
      <c r="H2" s="179"/>
      <c r="I2" s="179"/>
      <c r="J2" s="180" t="s">
        <v>2</v>
      </c>
    </row>
    <row r="3" spans="1:10" ht="14">
      <c r="A3" s="278"/>
      <c r="B3" s="340"/>
      <c r="C3" s="179"/>
      <c r="D3" s="179"/>
      <c r="E3" s="179"/>
      <c r="F3" s="179"/>
      <c r="G3" s="179"/>
      <c r="H3" s="179"/>
      <c r="I3" s="179"/>
      <c r="J3" s="187"/>
    </row>
    <row r="4" spans="1:10" ht="14">
      <c r="A4" s="398" t="s">
        <v>1627</v>
      </c>
      <c r="B4" s="398"/>
      <c r="C4" s="398"/>
      <c r="D4" s="398"/>
      <c r="E4" s="398"/>
      <c r="F4" s="398"/>
      <c r="G4" s="398"/>
      <c r="H4" s="398"/>
      <c r="I4" s="398"/>
      <c r="J4" s="398"/>
    </row>
    <row r="5" spans="1:10" ht="14">
      <c r="A5" s="399" t="s">
        <v>443</v>
      </c>
      <c r="B5" s="399"/>
      <c r="C5" s="399"/>
      <c r="D5" s="399"/>
      <c r="E5" s="399"/>
      <c r="F5" s="399"/>
      <c r="G5" s="399"/>
      <c r="H5" s="399"/>
      <c r="I5" s="399"/>
      <c r="J5" s="399"/>
    </row>
    <row r="6" spans="1:10" ht="5" customHeight="1">
      <c r="A6" s="181"/>
      <c r="B6" s="182"/>
      <c r="C6" s="182"/>
      <c r="D6" s="182"/>
      <c r="E6" s="182"/>
      <c r="F6" s="182"/>
      <c r="G6" s="182"/>
      <c r="H6" s="182"/>
      <c r="I6" s="182"/>
      <c r="J6" s="182"/>
    </row>
    <row r="7" spans="1:10" ht="14">
      <c r="A7" s="183"/>
      <c r="B7" s="179"/>
      <c r="C7" s="179"/>
      <c r="D7" s="179"/>
      <c r="E7" s="179"/>
      <c r="F7" s="179"/>
      <c r="G7" s="179"/>
      <c r="H7" s="179"/>
      <c r="I7" s="179" t="s">
        <v>5</v>
      </c>
      <c r="J7" s="179"/>
    </row>
    <row r="8" spans="1:10" ht="14">
      <c r="A8" s="183"/>
      <c r="B8" s="179"/>
      <c r="C8" s="400" t="s">
        <v>444</v>
      </c>
      <c r="D8" s="400"/>
      <c r="E8" s="400"/>
      <c r="F8" s="400"/>
      <c r="G8" s="400"/>
      <c r="H8" s="400"/>
      <c r="I8" s="179" t="s">
        <v>445</v>
      </c>
      <c r="J8" s="179" t="s">
        <v>446</v>
      </c>
    </row>
    <row r="9" spans="1:10" ht="14">
      <c r="A9" s="181" t="s">
        <v>447</v>
      </c>
      <c r="B9" s="182" t="s">
        <v>20</v>
      </c>
      <c r="C9" s="182">
        <v>0</v>
      </c>
      <c r="D9" s="182">
        <v>1</v>
      </c>
      <c r="E9" s="182">
        <v>2</v>
      </c>
      <c r="F9" s="182">
        <v>3</v>
      </c>
      <c r="G9" s="182">
        <v>4</v>
      </c>
      <c r="H9" s="182" t="s">
        <v>448</v>
      </c>
      <c r="I9" s="279" t="s">
        <v>449</v>
      </c>
      <c r="J9" s="182" t="s">
        <v>450</v>
      </c>
    </row>
    <row r="10" spans="1:10" ht="14">
      <c r="A10" s="183"/>
      <c r="B10" s="179"/>
      <c r="C10" s="179"/>
      <c r="D10" s="179"/>
      <c r="E10" s="179"/>
      <c r="F10" s="179"/>
      <c r="G10" s="179"/>
      <c r="H10" s="179"/>
      <c r="I10" s="367"/>
      <c r="J10" s="179"/>
    </row>
    <row r="11" spans="1:10" ht="14">
      <c r="A11" s="184" t="s">
        <v>451</v>
      </c>
      <c r="B11" s="185"/>
      <c r="C11" s="52"/>
      <c r="D11" s="52"/>
      <c r="E11" s="52"/>
      <c r="F11" s="52"/>
      <c r="G11" s="52"/>
      <c r="H11" s="52"/>
      <c r="I11" s="368"/>
      <c r="J11" s="369"/>
    </row>
    <row r="12" spans="1:10" ht="14">
      <c r="A12" s="4" t="s">
        <v>35</v>
      </c>
      <c r="B12" s="10">
        <v>1.0763546799999999</v>
      </c>
      <c r="C12" s="5">
        <v>21</v>
      </c>
      <c r="D12" s="5">
        <v>4</v>
      </c>
      <c r="E12" s="5">
        <v>0</v>
      </c>
      <c r="F12" s="5">
        <v>0</v>
      </c>
      <c r="G12" s="5">
        <v>0</v>
      </c>
      <c r="H12" s="5">
        <v>0</v>
      </c>
      <c r="I12" s="9">
        <v>84</v>
      </c>
      <c r="J12" s="288">
        <v>0.16</v>
      </c>
    </row>
    <row r="13" spans="1:10" ht="14">
      <c r="A13" s="4" t="s">
        <v>84</v>
      </c>
      <c r="B13" s="10">
        <v>1.0795901345000001</v>
      </c>
      <c r="C13" s="5">
        <v>13</v>
      </c>
      <c r="D13" s="5">
        <v>8</v>
      </c>
      <c r="E13" s="5">
        <v>4</v>
      </c>
      <c r="F13" s="5">
        <v>0</v>
      </c>
      <c r="G13" s="5">
        <v>0</v>
      </c>
      <c r="H13" s="5">
        <v>0</v>
      </c>
      <c r="I13" s="9">
        <v>52</v>
      </c>
      <c r="J13" s="288">
        <v>0.64</v>
      </c>
    </row>
    <row r="14" spans="1:10" ht="14">
      <c r="A14" s="4" t="s">
        <v>78</v>
      </c>
      <c r="B14" s="10">
        <v>1.077839628</v>
      </c>
      <c r="C14" s="5">
        <v>17</v>
      </c>
      <c r="D14" s="5">
        <v>4</v>
      </c>
      <c r="E14" s="5">
        <v>3</v>
      </c>
      <c r="F14" s="5">
        <v>1</v>
      </c>
      <c r="G14" s="5">
        <v>1</v>
      </c>
      <c r="H14" s="5">
        <v>0</v>
      </c>
      <c r="I14" s="9">
        <v>65.384615384615387</v>
      </c>
      <c r="J14" s="288">
        <v>0.65384615384615385</v>
      </c>
    </row>
    <row r="15" spans="1:10" ht="14">
      <c r="A15" s="4" t="s">
        <v>1311</v>
      </c>
      <c r="B15" s="10">
        <v>1.083489615</v>
      </c>
      <c r="C15" s="5">
        <v>12</v>
      </c>
      <c r="D15" s="5">
        <v>9</v>
      </c>
      <c r="E15" s="5">
        <v>4</v>
      </c>
      <c r="F15" s="5">
        <v>0</v>
      </c>
      <c r="G15" s="5">
        <v>0</v>
      </c>
      <c r="H15" s="5">
        <v>0</v>
      </c>
      <c r="I15" s="9">
        <v>48</v>
      </c>
      <c r="J15" s="288">
        <v>0.68</v>
      </c>
    </row>
    <row r="16" spans="1:10" ht="14">
      <c r="A16" s="4" t="s">
        <v>197</v>
      </c>
      <c r="B16" s="10">
        <v>1.084284324</v>
      </c>
      <c r="C16" s="5">
        <v>11</v>
      </c>
      <c r="D16" s="5">
        <v>10</v>
      </c>
      <c r="E16" s="5">
        <v>4</v>
      </c>
      <c r="F16" s="5">
        <v>0</v>
      </c>
      <c r="G16" s="5">
        <v>0</v>
      </c>
      <c r="H16" s="5">
        <v>0</v>
      </c>
      <c r="I16" s="9">
        <v>44</v>
      </c>
      <c r="J16" s="288">
        <v>0.72</v>
      </c>
    </row>
    <row r="17" spans="1:10" ht="14">
      <c r="A17" s="4" t="s">
        <v>377</v>
      </c>
      <c r="B17" s="10">
        <v>1.0925137535</v>
      </c>
      <c r="C17" s="5">
        <v>11</v>
      </c>
      <c r="D17" s="5">
        <v>3</v>
      </c>
      <c r="E17" s="5">
        <v>6</v>
      </c>
      <c r="F17" s="5">
        <v>0</v>
      </c>
      <c r="G17" s="5">
        <v>0</v>
      </c>
      <c r="H17" s="5">
        <v>0</v>
      </c>
      <c r="I17" s="9">
        <v>55.000000000000007</v>
      </c>
      <c r="J17" s="288">
        <v>0.75</v>
      </c>
    </row>
    <row r="18" spans="1:10" ht="14">
      <c r="A18" s="4" t="s">
        <v>81</v>
      </c>
      <c r="B18" s="10">
        <v>1.0766773325000001</v>
      </c>
      <c r="C18" s="5">
        <v>13</v>
      </c>
      <c r="D18" s="5">
        <v>7</v>
      </c>
      <c r="E18" s="5">
        <v>3</v>
      </c>
      <c r="F18" s="5">
        <v>1</v>
      </c>
      <c r="G18" s="5">
        <v>1</v>
      </c>
      <c r="H18" s="5">
        <v>0</v>
      </c>
      <c r="I18" s="9">
        <v>52</v>
      </c>
      <c r="J18" s="288">
        <v>0.8</v>
      </c>
    </row>
    <row r="19" spans="1:10" ht="14">
      <c r="A19" s="4" t="s">
        <v>196</v>
      </c>
      <c r="B19" s="10">
        <v>1.0782327414999999</v>
      </c>
      <c r="C19" s="5">
        <v>12</v>
      </c>
      <c r="D19" s="5">
        <v>7</v>
      </c>
      <c r="E19" s="5">
        <v>3</v>
      </c>
      <c r="F19" s="5">
        <v>3</v>
      </c>
      <c r="G19" s="5">
        <v>0</v>
      </c>
      <c r="H19" s="5">
        <v>0</v>
      </c>
      <c r="I19" s="9">
        <v>48</v>
      </c>
      <c r="J19" s="288">
        <v>0.88</v>
      </c>
    </row>
    <row r="20" spans="1:10" ht="14">
      <c r="A20" s="4" t="s">
        <v>1312</v>
      </c>
      <c r="B20" s="10">
        <v>1.0864692085000001</v>
      </c>
      <c r="C20" s="5">
        <v>8</v>
      </c>
      <c r="D20" s="5">
        <v>9</v>
      </c>
      <c r="E20" s="5">
        <v>7</v>
      </c>
      <c r="F20" s="5">
        <v>1</v>
      </c>
      <c r="G20" s="5">
        <v>0</v>
      </c>
      <c r="H20" s="5">
        <v>0</v>
      </c>
      <c r="I20" s="9">
        <v>32</v>
      </c>
      <c r="J20" s="288">
        <v>1.04</v>
      </c>
    </row>
    <row r="21" spans="1:10" ht="14">
      <c r="A21" s="4" t="s">
        <v>50</v>
      </c>
      <c r="B21" s="10">
        <v>1.079388904</v>
      </c>
      <c r="C21" s="5">
        <v>11</v>
      </c>
      <c r="D21" s="5">
        <v>4</v>
      </c>
      <c r="E21" s="5">
        <v>7</v>
      </c>
      <c r="F21" s="5">
        <v>3</v>
      </c>
      <c r="G21" s="5">
        <v>0</v>
      </c>
      <c r="H21" s="5">
        <v>0</v>
      </c>
      <c r="I21" s="9">
        <v>44</v>
      </c>
      <c r="J21" s="288">
        <v>1.08</v>
      </c>
    </row>
    <row r="22" spans="1:10" ht="14">
      <c r="A22" s="4" t="s">
        <v>1314</v>
      </c>
      <c r="B22" s="10">
        <v>1.090660814</v>
      </c>
      <c r="C22" s="5">
        <v>6</v>
      </c>
      <c r="D22" s="5">
        <v>12</v>
      </c>
      <c r="E22" s="5">
        <v>6</v>
      </c>
      <c r="F22" s="5">
        <v>1</v>
      </c>
      <c r="G22" s="5">
        <v>0</v>
      </c>
      <c r="H22" s="5">
        <v>0</v>
      </c>
      <c r="I22" s="9">
        <v>24</v>
      </c>
      <c r="J22" s="288">
        <v>1.08</v>
      </c>
    </row>
    <row r="23" spans="1:10" ht="14">
      <c r="A23" s="1" t="s">
        <v>75</v>
      </c>
      <c r="B23" s="73">
        <v>1.0838270679999999</v>
      </c>
      <c r="C23" s="331">
        <v>6</v>
      </c>
      <c r="D23" s="331">
        <v>10</v>
      </c>
      <c r="E23" s="331">
        <v>6</v>
      </c>
      <c r="F23" s="331">
        <v>3</v>
      </c>
      <c r="G23" s="5">
        <v>0</v>
      </c>
      <c r="H23" s="5">
        <v>0</v>
      </c>
      <c r="I23" s="7">
        <v>24</v>
      </c>
      <c r="J23" s="370">
        <v>1.24</v>
      </c>
    </row>
    <row r="24" spans="1:10" ht="14">
      <c r="A24" s="4" t="s">
        <v>54</v>
      </c>
      <c r="B24" s="10">
        <v>1.0841783265</v>
      </c>
      <c r="C24" s="5">
        <v>7</v>
      </c>
      <c r="D24" s="5">
        <v>9</v>
      </c>
      <c r="E24" s="5">
        <v>3</v>
      </c>
      <c r="F24" s="5">
        <v>5</v>
      </c>
      <c r="G24" s="5">
        <v>0</v>
      </c>
      <c r="H24" s="5">
        <v>1</v>
      </c>
      <c r="I24" s="9">
        <v>28.000000000000004</v>
      </c>
      <c r="J24" s="288">
        <v>1.4</v>
      </c>
    </row>
    <row r="25" spans="1:10" ht="14">
      <c r="A25" s="4" t="s">
        <v>70</v>
      </c>
      <c r="B25" s="10">
        <v>1.0829219525</v>
      </c>
      <c r="C25" s="5">
        <v>5</v>
      </c>
      <c r="D25" s="5">
        <v>10</v>
      </c>
      <c r="E25" s="5">
        <v>4</v>
      </c>
      <c r="F25" s="5">
        <v>5</v>
      </c>
      <c r="G25" s="5">
        <v>1</v>
      </c>
      <c r="H25" s="5">
        <v>0</v>
      </c>
      <c r="I25" s="9">
        <v>20</v>
      </c>
      <c r="J25" s="288">
        <v>1.48</v>
      </c>
    </row>
    <row r="26" spans="1:10" ht="14">
      <c r="A26" s="4" t="s">
        <v>80</v>
      </c>
      <c r="B26" s="10">
        <v>1.0936650864999999</v>
      </c>
      <c r="C26" s="5">
        <v>7</v>
      </c>
      <c r="D26" s="5">
        <v>8</v>
      </c>
      <c r="E26" s="5">
        <v>4</v>
      </c>
      <c r="F26" s="5">
        <v>4</v>
      </c>
      <c r="G26" s="5">
        <v>1</v>
      </c>
      <c r="H26" s="5">
        <v>1</v>
      </c>
      <c r="I26" s="9">
        <v>28.000000000000004</v>
      </c>
      <c r="J26" s="288">
        <v>1.48</v>
      </c>
    </row>
    <row r="27" spans="1:10" ht="14">
      <c r="A27" s="1" t="s">
        <v>106</v>
      </c>
      <c r="B27" s="73">
        <v>1.0850303615000001</v>
      </c>
      <c r="C27" s="331">
        <v>6</v>
      </c>
      <c r="D27" s="331">
        <v>7</v>
      </c>
      <c r="E27" s="331">
        <v>3</v>
      </c>
      <c r="F27" s="331">
        <v>5</v>
      </c>
      <c r="G27" s="331">
        <v>0</v>
      </c>
      <c r="H27" s="331">
        <v>1</v>
      </c>
      <c r="I27" s="7">
        <v>27.27272727272727</v>
      </c>
      <c r="J27" s="370">
        <v>1.5</v>
      </c>
    </row>
    <row r="28" spans="1:10" ht="14">
      <c r="A28" s="4" t="s">
        <v>1308</v>
      </c>
      <c r="B28" s="10">
        <v>1.0800017980000001</v>
      </c>
      <c r="C28" s="5">
        <v>4</v>
      </c>
      <c r="D28" s="5">
        <v>8</v>
      </c>
      <c r="E28" s="5">
        <v>10</v>
      </c>
      <c r="F28" s="5">
        <v>1</v>
      </c>
      <c r="G28" s="5">
        <v>2</v>
      </c>
      <c r="H28" s="5">
        <v>0</v>
      </c>
      <c r="I28" s="9">
        <v>16</v>
      </c>
      <c r="J28" s="288">
        <v>1.56</v>
      </c>
    </row>
    <row r="29" spans="1:10" ht="14">
      <c r="A29" s="4" t="s">
        <v>77</v>
      </c>
      <c r="B29" s="10">
        <v>1.082220977</v>
      </c>
      <c r="C29" s="5">
        <v>4</v>
      </c>
      <c r="D29" s="5">
        <v>10</v>
      </c>
      <c r="E29" s="5">
        <v>7</v>
      </c>
      <c r="F29" s="5">
        <v>4</v>
      </c>
      <c r="G29" s="5">
        <v>0</v>
      </c>
      <c r="H29" s="5">
        <v>1</v>
      </c>
      <c r="I29" s="9">
        <v>15.384615384615385</v>
      </c>
      <c r="J29" s="288">
        <v>1.5769230769230769</v>
      </c>
    </row>
    <row r="30" spans="1:10" ht="14">
      <c r="A30" s="1" t="s">
        <v>232</v>
      </c>
      <c r="B30" s="73">
        <v>1.0837091839999999</v>
      </c>
      <c r="C30" s="331">
        <v>4</v>
      </c>
      <c r="D30" s="331">
        <v>10</v>
      </c>
      <c r="E30" s="331">
        <v>5</v>
      </c>
      <c r="F30" s="331">
        <v>3</v>
      </c>
      <c r="G30" s="331">
        <v>3</v>
      </c>
      <c r="H30" s="331">
        <v>0</v>
      </c>
      <c r="I30" s="7">
        <v>16</v>
      </c>
      <c r="J30" s="370">
        <v>1.64</v>
      </c>
    </row>
    <row r="31" spans="1:10" ht="14">
      <c r="A31" s="1" t="s">
        <v>105</v>
      </c>
      <c r="B31" s="73">
        <v>1.0815871539999999</v>
      </c>
      <c r="C31" s="331">
        <v>2</v>
      </c>
      <c r="D31" s="331">
        <v>7</v>
      </c>
      <c r="E31" s="331">
        <v>10</v>
      </c>
      <c r="F31" s="331">
        <v>5</v>
      </c>
      <c r="G31" s="331">
        <v>0</v>
      </c>
      <c r="H31" s="331">
        <v>1</v>
      </c>
      <c r="I31" s="7">
        <v>8</v>
      </c>
      <c r="J31" s="370">
        <v>1.88</v>
      </c>
    </row>
    <row r="32" spans="1:10" ht="14">
      <c r="A32" s="4" t="s">
        <v>91</v>
      </c>
      <c r="B32" s="10">
        <v>1.090744272</v>
      </c>
      <c r="C32" s="5">
        <v>3</v>
      </c>
      <c r="D32" s="5">
        <v>6</v>
      </c>
      <c r="E32" s="5">
        <v>8</v>
      </c>
      <c r="F32" s="5">
        <v>4</v>
      </c>
      <c r="G32" s="5">
        <v>1</v>
      </c>
      <c r="H32" s="5">
        <v>2</v>
      </c>
      <c r="I32" s="9">
        <v>12.5</v>
      </c>
      <c r="J32" s="288">
        <v>2</v>
      </c>
    </row>
    <row r="33" spans="1:20" ht="14">
      <c r="A33" s="4" t="s">
        <v>73</v>
      </c>
      <c r="B33" s="10">
        <v>1.0879798140000001</v>
      </c>
      <c r="C33" s="5">
        <v>3</v>
      </c>
      <c r="D33" s="5">
        <v>7</v>
      </c>
      <c r="E33" s="5">
        <v>7</v>
      </c>
      <c r="F33" s="5">
        <v>5</v>
      </c>
      <c r="G33" s="5">
        <v>1</v>
      </c>
      <c r="H33" s="5">
        <v>2</v>
      </c>
      <c r="I33" s="9">
        <v>12</v>
      </c>
      <c r="J33" s="288">
        <v>2</v>
      </c>
    </row>
    <row r="34" spans="1:20" ht="14">
      <c r="A34" s="4" t="s">
        <v>37</v>
      </c>
      <c r="B34" s="10">
        <v>1.0858200595</v>
      </c>
      <c r="C34" s="5">
        <v>3</v>
      </c>
      <c r="D34" s="5">
        <v>5</v>
      </c>
      <c r="E34" s="5">
        <v>7</v>
      </c>
      <c r="F34" s="5">
        <v>8</v>
      </c>
      <c r="G34" s="5">
        <v>1</v>
      </c>
      <c r="H34" s="5">
        <v>1</v>
      </c>
      <c r="I34" s="9">
        <v>12</v>
      </c>
      <c r="J34" s="288">
        <v>2.08</v>
      </c>
    </row>
    <row r="35" spans="1:20" ht="14">
      <c r="A35" s="4" t="s">
        <v>72</v>
      </c>
      <c r="B35" s="10">
        <v>1.0995050639999999</v>
      </c>
      <c r="C35" s="5">
        <v>4</v>
      </c>
      <c r="D35" s="5">
        <v>6</v>
      </c>
      <c r="E35" s="5">
        <v>7</v>
      </c>
      <c r="F35" s="5">
        <v>4</v>
      </c>
      <c r="G35" s="5">
        <v>5</v>
      </c>
      <c r="H35" s="5">
        <v>1</v>
      </c>
      <c r="I35" s="9">
        <v>14.814814814814813</v>
      </c>
      <c r="J35" s="288">
        <v>2.1111111111111112</v>
      </c>
    </row>
    <row r="36" spans="1:20" ht="14">
      <c r="A36" s="4" t="s">
        <v>95</v>
      </c>
      <c r="B36" s="10">
        <v>1.092654303</v>
      </c>
      <c r="C36" s="5">
        <v>4</v>
      </c>
      <c r="D36" s="5">
        <v>5</v>
      </c>
      <c r="E36" s="5">
        <v>4</v>
      </c>
      <c r="F36" s="5">
        <v>5</v>
      </c>
      <c r="G36" s="5">
        <v>4</v>
      </c>
      <c r="H36" s="5">
        <v>2</v>
      </c>
      <c r="I36" s="9">
        <v>16.666666666666664</v>
      </c>
      <c r="J36" s="288">
        <v>2.25</v>
      </c>
    </row>
    <row r="37" spans="1:20" ht="14">
      <c r="A37" s="4" t="s">
        <v>1309</v>
      </c>
      <c r="B37" s="10">
        <v>1.0995614075</v>
      </c>
      <c r="C37" s="5">
        <v>2</v>
      </c>
      <c r="D37" s="5">
        <v>6</v>
      </c>
      <c r="E37" s="5">
        <v>9</v>
      </c>
      <c r="F37" s="5">
        <v>3</v>
      </c>
      <c r="G37" s="5">
        <v>1</v>
      </c>
      <c r="H37" s="5">
        <v>4</v>
      </c>
      <c r="I37" s="9">
        <v>8</v>
      </c>
      <c r="J37" s="288">
        <v>2.2799999999999998</v>
      </c>
    </row>
    <row r="38" spans="1:20" ht="14">
      <c r="A38" s="4" t="s">
        <v>94</v>
      </c>
      <c r="B38" s="10">
        <v>1.0815128199999999</v>
      </c>
      <c r="C38" s="5">
        <v>0</v>
      </c>
      <c r="D38" s="5">
        <v>6</v>
      </c>
      <c r="E38" s="5">
        <v>9</v>
      </c>
      <c r="F38" s="5">
        <v>5</v>
      </c>
      <c r="G38" s="5">
        <v>4</v>
      </c>
      <c r="H38" s="5">
        <v>1</v>
      </c>
      <c r="I38" s="9">
        <v>0</v>
      </c>
      <c r="J38" s="288">
        <v>2.4</v>
      </c>
    </row>
    <row r="39" spans="1:20" ht="14">
      <c r="A39" s="4" t="s">
        <v>56</v>
      </c>
      <c r="B39" s="10">
        <v>1.077587055</v>
      </c>
      <c r="C39" s="5">
        <v>2</v>
      </c>
      <c r="D39" s="5">
        <v>3</v>
      </c>
      <c r="E39" s="5">
        <v>9</v>
      </c>
      <c r="F39" s="5">
        <v>6</v>
      </c>
      <c r="G39" s="5">
        <v>1</v>
      </c>
      <c r="H39" s="5">
        <v>5</v>
      </c>
      <c r="I39" s="9">
        <v>7.6923076923076925</v>
      </c>
      <c r="J39" s="288">
        <v>2.6153846153846154</v>
      </c>
    </row>
    <row r="40" spans="1:20" ht="14">
      <c r="A40" s="4" t="s">
        <v>58</v>
      </c>
      <c r="B40" s="10">
        <v>1.0873041299999999</v>
      </c>
      <c r="C40" s="5">
        <v>1</v>
      </c>
      <c r="D40" s="5">
        <v>3</v>
      </c>
      <c r="E40" s="5">
        <v>9</v>
      </c>
      <c r="F40" s="5">
        <v>6</v>
      </c>
      <c r="G40" s="5">
        <v>3</v>
      </c>
      <c r="H40" s="5">
        <v>3</v>
      </c>
      <c r="I40" s="9">
        <v>4</v>
      </c>
      <c r="J40" s="288">
        <v>2.64</v>
      </c>
    </row>
    <row r="41" spans="1:20" ht="14">
      <c r="A41" s="4" t="s">
        <v>48</v>
      </c>
      <c r="B41" s="10">
        <v>1.0817005845000001</v>
      </c>
      <c r="C41" s="5">
        <v>0</v>
      </c>
      <c r="D41" s="5">
        <v>4</v>
      </c>
      <c r="E41" s="5">
        <v>9</v>
      </c>
      <c r="F41" s="5">
        <v>5</v>
      </c>
      <c r="G41" s="5">
        <v>1</v>
      </c>
      <c r="H41" s="5">
        <v>5</v>
      </c>
      <c r="I41" s="9">
        <v>0</v>
      </c>
      <c r="J41" s="288">
        <v>2.75</v>
      </c>
    </row>
    <row r="42" spans="1:20" ht="14">
      <c r="A42" s="4" t="s">
        <v>60</v>
      </c>
      <c r="B42" s="10">
        <v>1.0844393674999999</v>
      </c>
      <c r="C42" s="5">
        <v>2</v>
      </c>
      <c r="D42" s="5">
        <v>5</v>
      </c>
      <c r="E42" s="5">
        <v>1</v>
      </c>
      <c r="F42" s="5">
        <v>7</v>
      </c>
      <c r="G42" s="5">
        <v>7</v>
      </c>
      <c r="H42" s="5">
        <v>3</v>
      </c>
      <c r="I42" s="9">
        <v>8</v>
      </c>
      <c r="J42" s="288">
        <v>2.84</v>
      </c>
      <c r="K42" s="250"/>
      <c r="L42" s="250"/>
      <c r="M42" s="250"/>
      <c r="N42" s="250"/>
      <c r="O42" s="250"/>
      <c r="P42" s="250"/>
      <c r="Q42" s="250"/>
      <c r="R42" s="250"/>
      <c r="S42" s="250"/>
      <c r="T42" s="250"/>
    </row>
    <row r="43" spans="1:20" s="250" customFormat="1" ht="14">
      <c r="A43" s="4" t="s">
        <v>454</v>
      </c>
      <c r="B43" s="10">
        <v>1.0969704364999999</v>
      </c>
      <c r="C43" s="5">
        <v>0</v>
      </c>
      <c r="D43" s="5">
        <v>1</v>
      </c>
      <c r="E43" s="5">
        <v>7</v>
      </c>
      <c r="F43" s="5">
        <v>5</v>
      </c>
      <c r="G43" s="5">
        <v>5</v>
      </c>
      <c r="H43" s="5">
        <v>7</v>
      </c>
      <c r="I43" s="9">
        <v>0</v>
      </c>
      <c r="J43" s="288">
        <v>3.4</v>
      </c>
      <c r="K43" s="215"/>
      <c r="L43" s="215"/>
      <c r="M43" s="215"/>
      <c r="N43" s="215"/>
      <c r="O43" s="215"/>
      <c r="P43" s="215"/>
      <c r="Q43" s="215"/>
      <c r="R43" s="215"/>
      <c r="S43" s="215"/>
      <c r="T43" s="215"/>
    </row>
    <row r="44" spans="1:20" s="250" customFormat="1" ht="14">
      <c r="A44" s="4" t="s">
        <v>453</v>
      </c>
      <c r="B44" s="10">
        <v>1.0856313339999999</v>
      </c>
      <c r="C44" s="5">
        <v>0</v>
      </c>
      <c r="D44" s="5">
        <v>1</v>
      </c>
      <c r="E44" s="5">
        <v>4</v>
      </c>
      <c r="F44" s="5">
        <v>5</v>
      </c>
      <c r="G44" s="5">
        <v>2</v>
      </c>
      <c r="H44" s="5">
        <v>12</v>
      </c>
      <c r="I44" s="9">
        <v>0</v>
      </c>
      <c r="J44" s="288">
        <v>3.8333333333333335</v>
      </c>
      <c r="K44" s="215"/>
      <c r="L44" s="215"/>
      <c r="M44" s="215"/>
      <c r="N44" s="215"/>
      <c r="O44" s="215"/>
      <c r="P44" s="215"/>
      <c r="Q44" s="215"/>
      <c r="R44" s="215"/>
      <c r="S44" s="215"/>
      <c r="T44" s="215"/>
    </row>
    <row r="45" spans="1:20" s="250" customFormat="1" ht="14">
      <c r="A45"/>
      <c r="B45" s="73"/>
      <c r="C45"/>
      <c r="D45"/>
      <c r="E45"/>
      <c r="F45"/>
      <c r="G45"/>
      <c r="H45"/>
      <c r="I45"/>
      <c r="J45"/>
      <c r="K45" s="215"/>
      <c r="L45" s="215"/>
      <c r="M45" s="215"/>
      <c r="N45" s="215"/>
      <c r="O45" s="215"/>
      <c r="P45" s="215"/>
      <c r="Q45" s="215"/>
      <c r="R45" s="215"/>
      <c r="S45" s="215"/>
      <c r="T45" s="215"/>
    </row>
    <row r="46" spans="1:20" ht="14">
      <c r="A46" s="184" t="s">
        <v>159</v>
      </c>
      <c r="B46" s="185"/>
      <c r="C46" s="52"/>
      <c r="D46" s="52"/>
      <c r="E46" s="52"/>
      <c r="F46" s="52"/>
      <c r="G46" s="52"/>
      <c r="H46" s="52"/>
      <c r="I46" s="52"/>
      <c r="J46" s="52"/>
    </row>
    <row r="47" spans="1:20" ht="14">
      <c r="A47" s="1" t="s">
        <v>156</v>
      </c>
      <c r="B47" s="73">
        <v>1.0529791545</v>
      </c>
      <c r="C47" s="331">
        <v>20</v>
      </c>
      <c r="D47" s="331">
        <v>5</v>
      </c>
      <c r="E47" s="331">
        <v>0</v>
      </c>
      <c r="F47" s="331">
        <v>0</v>
      </c>
      <c r="G47" s="5">
        <v>0</v>
      </c>
      <c r="H47" s="5">
        <v>0</v>
      </c>
      <c r="I47" s="7">
        <v>80</v>
      </c>
      <c r="J47" s="370">
        <v>0.2</v>
      </c>
    </row>
    <row r="48" spans="1:20" ht="14">
      <c r="A48" s="4" t="s">
        <v>1396</v>
      </c>
      <c r="B48" s="10">
        <v>1.072514856</v>
      </c>
      <c r="C48" s="5">
        <v>19</v>
      </c>
      <c r="D48" s="5">
        <v>4</v>
      </c>
      <c r="E48" s="5">
        <v>2</v>
      </c>
      <c r="F48" s="5">
        <v>0</v>
      </c>
      <c r="G48" s="5">
        <v>0</v>
      </c>
      <c r="H48" s="5">
        <v>0</v>
      </c>
      <c r="I48" s="9">
        <v>76</v>
      </c>
      <c r="J48" s="288">
        <v>0.32</v>
      </c>
    </row>
    <row r="49" spans="1:12" ht="14">
      <c r="A49" s="4" t="s">
        <v>204</v>
      </c>
      <c r="B49" s="10">
        <v>1.0770834555</v>
      </c>
      <c r="C49" s="5">
        <v>15</v>
      </c>
      <c r="D49" s="5">
        <v>7</v>
      </c>
      <c r="E49" s="5">
        <v>2</v>
      </c>
      <c r="F49" s="5">
        <v>0</v>
      </c>
      <c r="G49" s="5">
        <v>0</v>
      </c>
      <c r="H49" s="5">
        <v>0</v>
      </c>
      <c r="I49" s="9">
        <v>62.5</v>
      </c>
      <c r="J49" s="288">
        <v>0.45833333333333331</v>
      </c>
    </row>
    <row r="50" spans="1:12" ht="14">
      <c r="A50" s="4" t="s">
        <v>168</v>
      </c>
      <c r="B50" s="10">
        <v>1.0693702844999999</v>
      </c>
      <c r="C50" s="5">
        <v>13</v>
      </c>
      <c r="D50" s="5">
        <v>11</v>
      </c>
      <c r="E50" s="5">
        <v>1</v>
      </c>
      <c r="F50" s="5">
        <v>0</v>
      </c>
      <c r="G50" s="5">
        <v>0</v>
      </c>
      <c r="H50" s="5">
        <v>0</v>
      </c>
      <c r="I50" s="9">
        <v>52</v>
      </c>
      <c r="J50" s="288">
        <v>0.52</v>
      </c>
    </row>
    <row r="51" spans="1:12" ht="14">
      <c r="A51" s="4" t="s">
        <v>177</v>
      </c>
      <c r="B51" s="10">
        <v>1.068183978</v>
      </c>
      <c r="C51" s="5">
        <v>14</v>
      </c>
      <c r="D51" s="5">
        <v>9</v>
      </c>
      <c r="E51" s="5">
        <v>2</v>
      </c>
      <c r="F51" s="5">
        <v>0</v>
      </c>
      <c r="G51" s="5">
        <v>0</v>
      </c>
      <c r="H51" s="5">
        <v>0</v>
      </c>
      <c r="I51" s="9">
        <v>56.000000000000007</v>
      </c>
      <c r="J51" s="288">
        <v>0.52</v>
      </c>
    </row>
    <row r="52" spans="1:12" ht="14">
      <c r="A52" s="4" t="s">
        <v>173</v>
      </c>
      <c r="B52" s="10">
        <v>1.0731854775</v>
      </c>
      <c r="C52" s="5">
        <v>14</v>
      </c>
      <c r="D52" s="5">
        <v>7</v>
      </c>
      <c r="E52" s="5">
        <v>3</v>
      </c>
      <c r="F52" s="5">
        <v>1</v>
      </c>
      <c r="G52" s="5">
        <v>0</v>
      </c>
      <c r="H52" s="5">
        <v>0</v>
      </c>
      <c r="I52" s="9">
        <v>56.000000000000007</v>
      </c>
      <c r="J52" s="288">
        <v>0.64</v>
      </c>
    </row>
    <row r="53" spans="1:12" ht="14">
      <c r="A53" s="4" t="s">
        <v>169</v>
      </c>
      <c r="B53" s="10">
        <v>1.0734004344999999</v>
      </c>
      <c r="C53" s="5">
        <v>13</v>
      </c>
      <c r="D53" s="5">
        <v>8</v>
      </c>
      <c r="E53" s="5">
        <v>4</v>
      </c>
      <c r="F53" s="5">
        <v>0</v>
      </c>
      <c r="G53" s="5">
        <v>0</v>
      </c>
      <c r="H53" s="5">
        <v>0</v>
      </c>
      <c r="I53" s="9">
        <v>52</v>
      </c>
      <c r="J53" s="288">
        <v>0.64</v>
      </c>
    </row>
    <row r="54" spans="1:12" ht="14">
      <c r="A54" s="1" t="s">
        <v>182</v>
      </c>
      <c r="B54" s="73">
        <v>1.0718467245000001</v>
      </c>
      <c r="C54" s="331">
        <v>11</v>
      </c>
      <c r="D54" s="331">
        <v>11</v>
      </c>
      <c r="E54" s="331">
        <v>3</v>
      </c>
      <c r="F54" s="331">
        <v>0</v>
      </c>
      <c r="G54" s="331">
        <v>0</v>
      </c>
      <c r="H54" s="331">
        <v>0</v>
      </c>
      <c r="I54" s="7">
        <v>44</v>
      </c>
      <c r="J54" s="370">
        <v>0.68</v>
      </c>
    </row>
    <row r="55" spans="1:12" ht="14">
      <c r="A55" s="4" t="s">
        <v>1395</v>
      </c>
      <c r="B55" s="10">
        <v>1.06651827</v>
      </c>
      <c r="C55" s="5">
        <v>12</v>
      </c>
      <c r="D55" s="5">
        <v>8</v>
      </c>
      <c r="E55" s="5">
        <v>5</v>
      </c>
      <c r="F55" s="5">
        <v>0</v>
      </c>
      <c r="G55" s="5">
        <v>0</v>
      </c>
      <c r="H55" s="5">
        <v>0</v>
      </c>
      <c r="I55" s="9">
        <v>48</v>
      </c>
      <c r="J55" s="288">
        <v>0.72</v>
      </c>
    </row>
    <row r="56" spans="1:12" ht="14">
      <c r="A56" s="4" t="s">
        <v>180</v>
      </c>
      <c r="B56" s="10">
        <v>1.0694895310000001</v>
      </c>
      <c r="C56" s="5">
        <v>13</v>
      </c>
      <c r="D56" s="5">
        <v>5</v>
      </c>
      <c r="E56" s="5">
        <v>6</v>
      </c>
      <c r="F56" s="5">
        <v>1</v>
      </c>
      <c r="G56" s="5">
        <v>0</v>
      </c>
      <c r="H56" s="5">
        <v>0</v>
      </c>
      <c r="I56" s="9">
        <v>52</v>
      </c>
      <c r="J56" s="288">
        <v>0.8</v>
      </c>
      <c r="K56" s="250"/>
      <c r="L56" s="250"/>
    </row>
    <row r="57" spans="1:12" ht="14">
      <c r="A57" s="4" t="s">
        <v>356</v>
      </c>
      <c r="B57" s="10">
        <v>1.063586948</v>
      </c>
      <c r="C57" s="5">
        <v>8</v>
      </c>
      <c r="D57" s="5">
        <v>14</v>
      </c>
      <c r="E57" s="5">
        <v>3</v>
      </c>
      <c r="F57" s="5">
        <v>0</v>
      </c>
      <c r="G57" s="5">
        <v>0</v>
      </c>
      <c r="H57" s="5">
        <v>0</v>
      </c>
      <c r="I57" s="9">
        <v>32</v>
      </c>
      <c r="J57" s="288">
        <v>0.8</v>
      </c>
    </row>
    <row r="58" spans="1:12" ht="14">
      <c r="A58" s="1" t="s">
        <v>172</v>
      </c>
      <c r="B58" s="73">
        <v>1.069912711</v>
      </c>
      <c r="C58" s="331">
        <v>11</v>
      </c>
      <c r="D58" s="331">
        <v>9</v>
      </c>
      <c r="E58" s="331">
        <v>3</v>
      </c>
      <c r="F58" s="331">
        <v>1</v>
      </c>
      <c r="G58" s="331">
        <v>0</v>
      </c>
      <c r="H58" s="331">
        <v>1</v>
      </c>
      <c r="I58" s="7">
        <v>44</v>
      </c>
      <c r="J58" s="370">
        <v>0.92</v>
      </c>
    </row>
    <row r="59" spans="1:12" ht="14">
      <c r="A59" s="4" t="s">
        <v>170</v>
      </c>
      <c r="B59" s="10">
        <v>1.0719383385000001</v>
      </c>
      <c r="C59" s="5">
        <v>3</v>
      </c>
      <c r="D59" s="5">
        <v>6</v>
      </c>
      <c r="E59" s="5">
        <v>8</v>
      </c>
      <c r="F59" s="5">
        <v>2</v>
      </c>
      <c r="G59" s="5">
        <v>4</v>
      </c>
      <c r="H59" s="5">
        <v>2</v>
      </c>
      <c r="I59" s="9">
        <v>12</v>
      </c>
      <c r="J59" s="288">
        <v>2.16</v>
      </c>
    </row>
    <row r="60" spans="1:12" ht="14">
      <c r="A60" s="4"/>
      <c r="B60" s="10"/>
      <c r="C60" s="4"/>
      <c r="D60" s="4"/>
      <c r="E60" s="4"/>
      <c r="F60" s="4"/>
      <c r="G60" s="4"/>
      <c r="H60" s="4"/>
      <c r="I60" s="9"/>
      <c r="J60" s="288"/>
    </row>
    <row r="61" spans="1:12" ht="14">
      <c r="A61" s="184" t="s">
        <v>191</v>
      </c>
      <c r="B61" s="3"/>
      <c r="C61" s="3"/>
      <c r="D61" s="3"/>
      <c r="E61" s="3"/>
      <c r="F61" s="3"/>
      <c r="G61" s="3"/>
      <c r="H61" s="3"/>
      <c r="I61" s="286"/>
      <c r="J61" s="371"/>
    </row>
    <row r="62" spans="1:12" ht="14">
      <c r="A62" s="183" t="s">
        <v>1405</v>
      </c>
      <c r="B62" s="10">
        <v>1.0797297299999999</v>
      </c>
      <c r="C62" s="5">
        <v>18</v>
      </c>
      <c r="D62" s="5">
        <v>7</v>
      </c>
      <c r="E62" s="5">
        <v>0</v>
      </c>
      <c r="F62" s="5">
        <v>0</v>
      </c>
      <c r="G62" s="5">
        <v>0</v>
      </c>
      <c r="H62" s="5">
        <v>0</v>
      </c>
      <c r="I62" s="9">
        <v>72</v>
      </c>
      <c r="J62" s="288">
        <v>0.28000000000000003</v>
      </c>
    </row>
    <row r="63" spans="1:12" ht="14">
      <c r="A63" s="183" t="s">
        <v>1407</v>
      </c>
      <c r="B63" s="10">
        <v>1.084285714</v>
      </c>
      <c r="C63" s="5">
        <v>17</v>
      </c>
      <c r="D63" s="5">
        <v>7</v>
      </c>
      <c r="E63" s="5">
        <v>0</v>
      </c>
      <c r="F63" s="5">
        <v>0</v>
      </c>
      <c r="G63" s="5">
        <v>0</v>
      </c>
      <c r="H63" s="5">
        <v>0</v>
      </c>
      <c r="I63" s="9">
        <v>70.833333333333343</v>
      </c>
      <c r="J63" s="288">
        <v>0.29166666666666669</v>
      </c>
    </row>
    <row r="64" spans="1:12" ht="14">
      <c r="A64" s="183" t="s">
        <v>195</v>
      </c>
      <c r="B64" s="10">
        <v>1.077455048</v>
      </c>
      <c r="C64" s="5">
        <v>14</v>
      </c>
      <c r="D64" s="5">
        <v>10</v>
      </c>
      <c r="E64" s="5">
        <v>1</v>
      </c>
      <c r="F64" s="5">
        <v>0</v>
      </c>
      <c r="G64" s="5">
        <v>0</v>
      </c>
      <c r="H64" s="5">
        <v>0</v>
      </c>
      <c r="I64" s="9">
        <v>56.000000000000007</v>
      </c>
      <c r="J64" s="288">
        <v>0.48</v>
      </c>
    </row>
    <row r="65" spans="1:20" ht="14">
      <c r="A65" s="183" t="s">
        <v>129</v>
      </c>
      <c r="B65" s="10">
        <v>1.0773195879999999</v>
      </c>
      <c r="C65" s="5">
        <v>12</v>
      </c>
      <c r="D65" s="5">
        <v>6</v>
      </c>
      <c r="E65" s="5">
        <v>1</v>
      </c>
      <c r="F65" s="5">
        <v>1</v>
      </c>
      <c r="G65" s="5">
        <v>0</v>
      </c>
      <c r="H65" s="5">
        <v>0</v>
      </c>
      <c r="I65" s="9">
        <v>60</v>
      </c>
      <c r="J65" s="288">
        <v>0.55000000000000004</v>
      </c>
    </row>
    <row r="66" spans="1:20" ht="14">
      <c r="A66" s="183" t="s">
        <v>122</v>
      </c>
      <c r="B66" s="10">
        <v>1.0751533740000001</v>
      </c>
      <c r="C66" s="5">
        <v>15</v>
      </c>
      <c r="D66" s="5">
        <v>7</v>
      </c>
      <c r="E66" s="5">
        <v>2</v>
      </c>
      <c r="F66" s="5">
        <v>1</v>
      </c>
      <c r="G66" s="5">
        <v>0</v>
      </c>
      <c r="H66" s="5">
        <v>0</v>
      </c>
      <c r="I66" s="9">
        <v>60</v>
      </c>
      <c r="J66" s="288">
        <v>0.56000000000000005</v>
      </c>
    </row>
    <row r="67" spans="1:20" ht="14">
      <c r="A67" s="183" t="s">
        <v>121</v>
      </c>
      <c r="B67" s="10">
        <v>1.0765432100000001</v>
      </c>
      <c r="C67" s="5">
        <v>13</v>
      </c>
      <c r="D67" s="5">
        <v>10</v>
      </c>
      <c r="E67" s="5">
        <v>2</v>
      </c>
      <c r="F67" s="5">
        <v>0</v>
      </c>
      <c r="G67" s="5">
        <v>0</v>
      </c>
      <c r="H67" s="5">
        <v>0</v>
      </c>
      <c r="I67" s="9">
        <v>52</v>
      </c>
      <c r="J67" s="288">
        <v>0.56000000000000005</v>
      </c>
    </row>
    <row r="68" spans="1:20" ht="14">
      <c r="A68" s="183" t="s">
        <v>265</v>
      </c>
      <c r="B68" s="10">
        <v>1.07826087</v>
      </c>
      <c r="C68" s="5">
        <v>9</v>
      </c>
      <c r="D68" s="5">
        <v>11</v>
      </c>
      <c r="E68" s="5">
        <v>4</v>
      </c>
      <c r="F68" s="5">
        <v>1</v>
      </c>
      <c r="G68" s="5">
        <v>0</v>
      </c>
      <c r="H68" s="5">
        <v>0</v>
      </c>
      <c r="I68" s="9">
        <v>36</v>
      </c>
      <c r="J68" s="288">
        <v>0.88</v>
      </c>
    </row>
    <row r="69" spans="1:20" ht="14">
      <c r="A69" s="184" t="s">
        <v>191</v>
      </c>
      <c r="B69" s="3"/>
      <c r="C69" s="3"/>
      <c r="D69" s="3"/>
      <c r="E69" s="3"/>
      <c r="F69" s="3"/>
      <c r="G69" s="3"/>
      <c r="H69" s="3"/>
      <c r="I69" s="286"/>
      <c r="J69" s="371"/>
    </row>
    <row r="70" spans="1:20" ht="14">
      <c r="A70" s="183" t="s">
        <v>1399</v>
      </c>
      <c r="B70" s="10">
        <v>1.06401766</v>
      </c>
      <c r="C70" s="5">
        <v>13</v>
      </c>
      <c r="D70" s="5">
        <v>6</v>
      </c>
      <c r="E70" s="5">
        <v>1</v>
      </c>
      <c r="F70" s="5">
        <v>5</v>
      </c>
      <c r="G70" s="5">
        <v>0</v>
      </c>
      <c r="H70" s="5">
        <v>0</v>
      </c>
      <c r="I70" s="9">
        <v>52</v>
      </c>
      <c r="J70" s="288">
        <v>0.92</v>
      </c>
    </row>
    <row r="71" spans="1:20" ht="14">
      <c r="A71" s="183" t="s">
        <v>359</v>
      </c>
      <c r="B71" s="10">
        <v>1.0685920579999999</v>
      </c>
      <c r="C71" s="5">
        <v>9</v>
      </c>
      <c r="D71" s="5">
        <v>13</v>
      </c>
      <c r="E71" s="5">
        <v>1</v>
      </c>
      <c r="F71" s="5">
        <v>0</v>
      </c>
      <c r="G71" s="5">
        <v>2</v>
      </c>
      <c r="H71" s="5">
        <v>0</v>
      </c>
      <c r="I71" s="9">
        <v>36</v>
      </c>
      <c r="J71" s="288">
        <v>0.92</v>
      </c>
      <c r="M71" s="250"/>
      <c r="N71" s="250"/>
      <c r="O71" s="250"/>
      <c r="P71" s="250"/>
      <c r="Q71" s="250"/>
      <c r="R71" s="250"/>
      <c r="S71" s="250"/>
      <c r="T71" s="250"/>
    </row>
    <row r="72" spans="1:20" ht="14">
      <c r="A72" s="183" t="s">
        <v>1401</v>
      </c>
      <c r="B72" s="10">
        <v>1.0776699030000001</v>
      </c>
      <c r="C72" s="5">
        <v>6</v>
      </c>
      <c r="D72" s="5">
        <v>6</v>
      </c>
      <c r="E72" s="5">
        <v>7</v>
      </c>
      <c r="F72" s="5">
        <v>0</v>
      </c>
      <c r="G72" s="5">
        <v>0</v>
      </c>
      <c r="H72" s="5">
        <v>0</v>
      </c>
      <c r="I72" s="9">
        <v>31.578947368421051</v>
      </c>
      <c r="J72" s="288">
        <v>1.0526315789473684</v>
      </c>
      <c r="K72" s="250"/>
      <c r="L72" s="250"/>
      <c r="M72" s="250"/>
      <c r="N72" s="250"/>
      <c r="O72" s="250"/>
      <c r="P72" s="250"/>
      <c r="Q72" s="250"/>
      <c r="R72" s="250"/>
      <c r="S72" s="250"/>
      <c r="T72" s="250"/>
    </row>
    <row r="73" spans="1:20" ht="14">
      <c r="A73" s="4" t="s">
        <v>135</v>
      </c>
      <c r="B73" s="10">
        <v>1.0845253580000001</v>
      </c>
      <c r="C73" s="5">
        <v>4</v>
      </c>
      <c r="D73" s="5">
        <v>9</v>
      </c>
      <c r="E73" s="5">
        <v>6</v>
      </c>
      <c r="F73" s="5">
        <v>0</v>
      </c>
      <c r="G73" s="5">
        <v>0</v>
      </c>
      <c r="H73" s="5">
        <v>0</v>
      </c>
      <c r="I73" s="9">
        <v>21.052631578947366</v>
      </c>
      <c r="J73" s="288">
        <v>1.1052631578947369</v>
      </c>
    </row>
    <row r="74" spans="1:20" ht="14">
      <c r="A74" s="183" t="s">
        <v>123</v>
      </c>
      <c r="B74" s="10">
        <v>1.083040936</v>
      </c>
      <c r="C74" s="5">
        <v>7</v>
      </c>
      <c r="D74" s="5">
        <v>12</v>
      </c>
      <c r="E74" s="5">
        <v>1</v>
      </c>
      <c r="F74" s="5">
        <v>3</v>
      </c>
      <c r="G74" s="5">
        <v>1</v>
      </c>
      <c r="H74" s="5">
        <v>0</v>
      </c>
      <c r="I74" s="9">
        <v>29.166666666666668</v>
      </c>
      <c r="J74" s="288">
        <v>1.125</v>
      </c>
    </row>
    <row r="75" spans="1:20" ht="14">
      <c r="A75" s="183" t="s">
        <v>353</v>
      </c>
      <c r="B75" s="10">
        <v>1.0860215049999999</v>
      </c>
      <c r="C75" s="5">
        <v>3</v>
      </c>
      <c r="D75" s="5">
        <v>11</v>
      </c>
      <c r="E75" s="5">
        <v>6</v>
      </c>
      <c r="F75" s="5">
        <v>0</v>
      </c>
      <c r="G75" s="5">
        <v>0</v>
      </c>
      <c r="H75" s="5">
        <v>0</v>
      </c>
      <c r="I75" s="9">
        <v>15</v>
      </c>
      <c r="J75" s="288">
        <v>1.1499999999999999</v>
      </c>
    </row>
    <row r="76" spans="1:20" ht="14">
      <c r="A76" s="183" t="s">
        <v>1402</v>
      </c>
      <c r="B76" s="10">
        <v>1.0760401719999999</v>
      </c>
      <c r="C76" s="5">
        <v>8</v>
      </c>
      <c r="D76" s="5">
        <v>8</v>
      </c>
      <c r="E76" s="5">
        <v>6</v>
      </c>
      <c r="F76" s="5">
        <v>2</v>
      </c>
      <c r="G76" s="5">
        <v>1</v>
      </c>
      <c r="H76" s="5">
        <v>0</v>
      </c>
      <c r="I76" s="9">
        <v>32</v>
      </c>
      <c r="J76" s="288">
        <v>1.2</v>
      </c>
    </row>
    <row r="77" spans="1:20" ht="14">
      <c r="A77" s="183" t="s">
        <v>128</v>
      </c>
      <c r="B77" s="10">
        <v>1.0763157889999999</v>
      </c>
      <c r="C77" s="5">
        <v>5</v>
      </c>
      <c r="D77" s="5">
        <v>11</v>
      </c>
      <c r="E77" s="5">
        <v>6</v>
      </c>
      <c r="F77" s="5">
        <v>1</v>
      </c>
      <c r="G77" s="5">
        <v>1</v>
      </c>
      <c r="H77" s="5">
        <v>0</v>
      </c>
      <c r="I77" s="9">
        <v>20.833333333333336</v>
      </c>
      <c r="J77" s="288">
        <v>1.25</v>
      </c>
    </row>
    <row r="78" spans="1:20" ht="14">
      <c r="A78" s="183" t="s">
        <v>1403</v>
      </c>
      <c r="B78" s="10">
        <v>1.071339174</v>
      </c>
      <c r="C78" s="5">
        <v>9</v>
      </c>
      <c r="D78" s="5">
        <v>6</v>
      </c>
      <c r="E78" s="5">
        <v>4</v>
      </c>
      <c r="F78" s="5">
        <v>1</v>
      </c>
      <c r="G78" s="5">
        <v>2</v>
      </c>
      <c r="H78" s="5">
        <v>1</v>
      </c>
      <c r="I78" s="9">
        <v>39.130434782608695</v>
      </c>
      <c r="J78" s="288">
        <v>1.3043478260869565</v>
      </c>
    </row>
    <row r="79" spans="1:20" ht="14">
      <c r="A79" s="183" t="s">
        <v>199</v>
      </c>
      <c r="B79" s="10">
        <v>1.0802213000000001</v>
      </c>
      <c r="C79" s="5">
        <v>4</v>
      </c>
      <c r="D79" s="5">
        <v>11</v>
      </c>
      <c r="E79" s="5">
        <v>3</v>
      </c>
      <c r="F79" s="5">
        <v>1</v>
      </c>
      <c r="G79" s="5">
        <v>2</v>
      </c>
      <c r="H79" s="5">
        <v>0</v>
      </c>
      <c r="I79" s="9">
        <v>19.047619047619047</v>
      </c>
      <c r="J79" s="288">
        <v>1.3333333333333333</v>
      </c>
    </row>
    <row r="80" spans="1:20" ht="14">
      <c r="A80" s="183" t="s">
        <v>130</v>
      </c>
      <c r="B80" s="10">
        <v>1.086563307</v>
      </c>
      <c r="C80" s="5">
        <v>5</v>
      </c>
      <c r="D80" s="5">
        <v>11</v>
      </c>
      <c r="E80" s="5">
        <v>6</v>
      </c>
      <c r="F80" s="5">
        <v>4</v>
      </c>
      <c r="G80" s="5">
        <v>0</v>
      </c>
      <c r="H80" s="5">
        <v>0</v>
      </c>
      <c r="I80" s="9">
        <v>19.230769230769234</v>
      </c>
      <c r="J80" s="288">
        <v>1.3461538461538463</v>
      </c>
      <c r="K80" s="250"/>
      <c r="L80" s="250"/>
      <c r="M80" s="250"/>
    </row>
    <row r="81" spans="1:13" ht="14">
      <c r="A81" s="183" t="s">
        <v>267</v>
      </c>
      <c r="B81" s="10">
        <v>1.089449541</v>
      </c>
      <c r="C81" s="5">
        <v>4</v>
      </c>
      <c r="D81" s="5">
        <v>8</v>
      </c>
      <c r="E81" s="5">
        <v>8</v>
      </c>
      <c r="F81" s="5">
        <v>5</v>
      </c>
      <c r="G81" s="5">
        <v>0</v>
      </c>
      <c r="H81" s="5">
        <v>0</v>
      </c>
      <c r="I81" s="9">
        <v>16</v>
      </c>
      <c r="J81" s="288">
        <v>1.56</v>
      </c>
    </row>
    <row r="82" spans="1:13" ht="14">
      <c r="A82" s="183" t="s">
        <v>1400</v>
      </c>
      <c r="B82" s="10">
        <v>1.082138201</v>
      </c>
      <c r="C82" s="5">
        <v>3</v>
      </c>
      <c r="D82" s="5">
        <v>10</v>
      </c>
      <c r="E82" s="5">
        <v>8</v>
      </c>
      <c r="F82" s="5">
        <v>2</v>
      </c>
      <c r="G82" s="5">
        <v>2</v>
      </c>
      <c r="H82" s="5">
        <v>0</v>
      </c>
      <c r="I82" s="9">
        <v>12</v>
      </c>
      <c r="J82" s="288">
        <v>1.6</v>
      </c>
    </row>
    <row r="83" spans="1:13" ht="14">
      <c r="A83" s="277" t="s">
        <v>106</v>
      </c>
      <c r="B83" s="73">
        <v>1.087312415</v>
      </c>
      <c r="C83" s="331">
        <v>4</v>
      </c>
      <c r="D83" s="331">
        <v>7</v>
      </c>
      <c r="E83" s="331">
        <v>3</v>
      </c>
      <c r="F83" s="331">
        <v>3</v>
      </c>
      <c r="G83" s="331">
        <v>1</v>
      </c>
      <c r="H83" s="331">
        <v>2</v>
      </c>
      <c r="I83" s="7">
        <v>20</v>
      </c>
      <c r="J83" s="370">
        <v>1.8</v>
      </c>
    </row>
    <row r="84" spans="1:13" ht="14">
      <c r="A84" s="277" t="s">
        <v>105</v>
      </c>
      <c r="B84" s="73">
        <v>1.083670715</v>
      </c>
      <c r="C84" s="331">
        <v>3</v>
      </c>
      <c r="D84" s="331">
        <v>6</v>
      </c>
      <c r="E84" s="331">
        <v>9</v>
      </c>
      <c r="F84" s="331">
        <v>6</v>
      </c>
      <c r="G84" s="331">
        <v>1</v>
      </c>
      <c r="H84" s="331">
        <v>0</v>
      </c>
      <c r="I84" s="7">
        <v>12</v>
      </c>
      <c r="J84" s="370">
        <v>1.84</v>
      </c>
    </row>
    <row r="85" spans="1:13" ht="14">
      <c r="A85" s="183" t="s">
        <v>124</v>
      </c>
      <c r="B85" s="10">
        <v>1.086585366</v>
      </c>
      <c r="C85" s="5">
        <v>2</v>
      </c>
      <c r="D85" s="5">
        <v>10</v>
      </c>
      <c r="E85" s="5">
        <v>3</v>
      </c>
      <c r="F85" s="5">
        <v>6</v>
      </c>
      <c r="G85" s="5">
        <v>1</v>
      </c>
      <c r="H85" s="5">
        <v>1</v>
      </c>
      <c r="I85" s="9">
        <v>8.695652173913043</v>
      </c>
      <c r="J85" s="288">
        <v>1.8695652173913044</v>
      </c>
      <c r="K85" s="250"/>
      <c r="L85" s="250"/>
      <c r="M85" s="250"/>
    </row>
    <row r="86" spans="1:13" ht="14">
      <c r="A86" s="183" t="s">
        <v>250</v>
      </c>
      <c r="B86" s="10">
        <v>1.087748344</v>
      </c>
      <c r="C86" s="5">
        <v>1</v>
      </c>
      <c r="D86" s="5">
        <v>4</v>
      </c>
      <c r="E86" s="5">
        <v>10</v>
      </c>
      <c r="F86" s="5">
        <v>2</v>
      </c>
      <c r="G86" s="5">
        <v>2</v>
      </c>
      <c r="H86" s="5">
        <v>0</v>
      </c>
      <c r="I86" s="9">
        <v>5.2631578947368416</v>
      </c>
      <c r="J86" s="288">
        <v>2</v>
      </c>
    </row>
    <row r="87" spans="1:13" ht="14">
      <c r="A87" s="183" t="s">
        <v>127</v>
      </c>
      <c r="B87" s="10">
        <v>1.0809523809999999</v>
      </c>
      <c r="C87" s="5">
        <v>1</v>
      </c>
      <c r="D87" s="5">
        <v>8</v>
      </c>
      <c r="E87" s="5">
        <v>8</v>
      </c>
      <c r="F87" s="5">
        <v>6</v>
      </c>
      <c r="G87" s="5">
        <v>2</v>
      </c>
      <c r="H87" s="5">
        <v>0</v>
      </c>
      <c r="I87" s="9">
        <v>4</v>
      </c>
      <c r="J87" s="288">
        <v>2</v>
      </c>
      <c r="K87" s="250"/>
      <c r="L87" s="250"/>
      <c r="M87" s="250"/>
    </row>
    <row r="88" spans="1:13" ht="14">
      <c r="A88" s="183" t="s">
        <v>125</v>
      </c>
      <c r="B88" s="10">
        <v>1.0824175819999999</v>
      </c>
      <c r="C88" s="5">
        <v>3</v>
      </c>
      <c r="D88" s="5">
        <v>6</v>
      </c>
      <c r="E88" s="5">
        <v>5</v>
      </c>
      <c r="F88" s="5">
        <v>2</v>
      </c>
      <c r="G88" s="5">
        <v>1</v>
      </c>
      <c r="H88" s="5">
        <v>3</v>
      </c>
      <c r="I88" s="9">
        <v>15</v>
      </c>
      <c r="J88" s="288">
        <v>2.0499999999999998</v>
      </c>
    </row>
    <row r="89" spans="1:13" ht="14">
      <c r="A89" s="183" t="s">
        <v>136</v>
      </c>
      <c r="B89" s="10">
        <v>1.081779053</v>
      </c>
      <c r="C89" s="5">
        <v>0</v>
      </c>
      <c r="D89" s="5">
        <v>6</v>
      </c>
      <c r="E89" s="5">
        <v>8</v>
      </c>
      <c r="F89" s="5">
        <v>8</v>
      </c>
      <c r="G89" s="5">
        <v>0</v>
      </c>
      <c r="H89" s="5">
        <v>0</v>
      </c>
      <c r="I89" s="9">
        <v>0</v>
      </c>
      <c r="J89" s="288">
        <v>2.0909090909090908</v>
      </c>
    </row>
    <row r="90" spans="1:13" ht="14">
      <c r="A90" s="183" t="s">
        <v>339</v>
      </c>
      <c r="B90" s="10">
        <v>1.0892857140000001</v>
      </c>
      <c r="C90" s="5">
        <v>0</v>
      </c>
      <c r="D90" s="5">
        <v>6</v>
      </c>
      <c r="E90" s="5">
        <v>9</v>
      </c>
      <c r="F90" s="5">
        <v>2</v>
      </c>
      <c r="G90" s="5">
        <v>3</v>
      </c>
      <c r="H90" s="5">
        <v>0</v>
      </c>
      <c r="I90" s="9">
        <v>0</v>
      </c>
      <c r="J90" s="288">
        <v>2.1</v>
      </c>
    </row>
    <row r="91" spans="1:13" ht="14">
      <c r="A91" s="183" t="s">
        <v>478</v>
      </c>
      <c r="B91" s="10">
        <v>1.087227414</v>
      </c>
      <c r="C91" s="5">
        <v>3</v>
      </c>
      <c r="D91" s="5">
        <v>6</v>
      </c>
      <c r="E91" s="5">
        <v>6</v>
      </c>
      <c r="F91" s="5">
        <v>6</v>
      </c>
      <c r="G91" s="5">
        <v>2</v>
      </c>
      <c r="H91" s="5">
        <v>2</v>
      </c>
      <c r="I91" s="9">
        <v>12</v>
      </c>
      <c r="J91" s="288">
        <v>2.16</v>
      </c>
    </row>
    <row r="92" spans="1:13" ht="14">
      <c r="A92" s="183" t="s">
        <v>1409</v>
      </c>
      <c r="B92" s="10">
        <v>1.076833527</v>
      </c>
      <c r="C92" s="5">
        <v>4</v>
      </c>
      <c r="D92" s="5">
        <v>2</v>
      </c>
      <c r="E92" s="5">
        <v>9</v>
      </c>
      <c r="F92" s="5">
        <v>6</v>
      </c>
      <c r="G92" s="5">
        <v>4</v>
      </c>
      <c r="H92" s="5">
        <v>0</v>
      </c>
      <c r="I92" s="9">
        <v>16</v>
      </c>
      <c r="J92" s="288">
        <v>2.16</v>
      </c>
    </row>
    <row r="93" spans="1:13" ht="14">
      <c r="A93" s="183" t="s">
        <v>248</v>
      </c>
      <c r="B93" s="10">
        <v>1.0926430519999999</v>
      </c>
      <c r="C93" s="5">
        <v>5</v>
      </c>
      <c r="D93" s="5">
        <v>2</v>
      </c>
      <c r="E93" s="5">
        <v>3</v>
      </c>
      <c r="F93" s="5">
        <v>7</v>
      </c>
      <c r="G93" s="5">
        <v>2</v>
      </c>
      <c r="H93" s="5">
        <v>2</v>
      </c>
      <c r="I93" s="9">
        <v>23.809523809523807</v>
      </c>
      <c r="J93" s="288">
        <v>2.2380952380952381</v>
      </c>
    </row>
    <row r="94" spans="1:13" ht="14">
      <c r="A94" s="4" t="s">
        <v>1411</v>
      </c>
      <c r="B94" s="10">
        <v>1.095115681</v>
      </c>
      <c r="C94" s="5">
        <v>2</v>
      </c>
      <c r="D94" s="5">
        <v>4</v>
      </c>
      <c r="E94" s="5">
        <v>7</v>
      </c>
      <c r="F94" s="5">
        <v>4</v>
      </c>
      <c r="G94" s="5">
        <v>0</v>
      </c>
      <c r="H94" s="5">
        <v>3</v>
      </c>
      <c r="I94" s="9">
        <v>10</v>
      </c>
      <c r="J94" s="288">
        <v>2.25</v>
      </c>
    </row>
    <row r="95" spans="1:13" ht="14">
      <c r="A95" s="183" t="s">
        <v>323</v>
      </c>
      <c r="B95" s="10">
        <v>1.0901126409999999</v>
      </c>
      <c r="C95" s="5">
        <v>1</v>
      </c>
      <c r="D95" s="5">
        <v>4</v>
      </c>
      <c r="E95" s="5">
        <v>11</v>
      </c>
      <c r="F95" s="5">
        <v>1</v>
      </c>
      <c r="G95" s="5">
        <v>1</v>
      </c>
      <c r="H95" s="5">
        <v>3</v>
      </c>
      <c r="I95" s="9">
        <v>4.7619047619047619</v>
      </c>
      <c r="J95" s="288">
        <v>2.2857142857142856</v>
      </c>
    </row>
    <row r="96" spans="1:13" ht="14">
      <c r="A96" s="183" t="s">
        <v>373</v>
      </c>
      <c r="B96" s="10">
        <v>1.083226633</v>
      </c>
      <c r="C96" s="5">
        <v>1</v>
      </c>
      <c r="D96" s="5">
        <v>6</v>
      </c>
      <c r="E96" s="5">
        <v>6</v>
      </c>
      <c r="F96" s="5">
        <v>8</v>
      </c>
      <c r="G96" s="5">
        <v>4</v>
      </c>
      <c r="H96" s="5">
        <v>0</v>
      </c>
      <c r="I96" s="9">
        <v>4</v>
      </c>
      <c r="J96" s="288">
        <v>2.3199999999999998</v>
      </c>
    </row>
    <row r="97" spans="1:20" ht="14">
      <c r="A97" s="183" t="s">
        <v>1408</v>
      </c>
      <c r="B97" s="10">
        <v>1.090680101</v>
      </c>
      <c r="C97" s="5">
        <v>2</v>
      </c>
      <c r="D97" s="5">
        <v>2</v>
      </c>
      <c r="E97" s="5">
        <v>5</v>
      </c>
      <c r="F97" s="5">
        <v>7</v>
      </c>
      <c r="G97" s="5">
        <v>4</v>
      </c>
      <c r="H97" s="5">
        <v>0</v>
      </c>
      <c r="I97" s="9">
        <v>10</v>
      </c>
      <c r="J97" s="288">
        <v>2.4500000000000002</v>
      </c>
      <c r="K97" s="250"/>
      <c r="L97" s="250"/>
      <c r="M97" s="250"/>
      <c r="N97" s="250"/>
      <c r="O97" s="250"/>
      <c r="P97" s="250"/>
      <c r="Q97" s="250"/>
      <c r="R97" s="250"/>
      <c r="S97" s="250"/>
      <c r="T97" s="250"/>
    </row>
    <row r="98" spans="1:20" ht="14">
      <c r="A98" s="183" t="s">
        <v>1404</v>
      </c>
      <c r="B98" s="10">
        <v>1.084285714</v>
      </c>
      <c r="C98" s="5">
        <v>1</v>
      </c>
      <c r="D98" s="5">
        <v>4</v>
      </c>
      <c r="E98" s="5">
        <v>6</v>
      </c>
      <c r="F98" s="5">
        <v>5</v>
      </c>
      <c r="G98" s="5">
        <v>1</v>
      </c>
      <c r="H98" s="5">
        <v>3</v>
      </c>
      <c r="I98" s="9">
        <v>5</v>
      </c>
      <c r="J98" s="288">
        <v>2.5</v>
      </c>
    </row>
    <row r="99" spans="1:20" ht="14">
      <c r="A99" s="183" t="s">
        <v>254</v>
      </c>
      <c r="B99" s="10">
        <v>1.0837438420000001</v>
      </c>
      <c r="C99" s="5">
        <v>0</v>
      </c>
      <c r="D99" s="5">
        <v>3</v>
      </c>
      <c r="E99" s="5">
        <v>7</v>
      </c>
      <c r="F99" s="5">
        <v>7</v>
      </c>
      <c r="G99" s="5">
        <v>3</v>
      </c>
      <c r="H99" s="5">
        <v>0</v>
      </c>
      <c r="I99" s="9">
        <v>0</v>
      </c>
      <c r="J99" s="288">
        <v>2.5</v>
      </c>
    </row>
    <row r="100" spans="1:20" ht="14">
      <c r="A100" s="183" t="s">
        <v>251</v>
      </c>
      <c r="B100" s="10">
        <v>1.091004184</v>
      </c>
      <c r="C100" s="5">
        <v>1</v>
      </c>
      <c r="D100" s="5">
        <v>6</v>
      </c>
      <c r="E100" s="5">
        <v>2</v>
      </c>
      <c r="F100" s="5">
        <v>2</v>
      </c>
      <c r="G100" s="5">
        <v>9</v>
      </c>
      <c r="H100" s="5">
        <v>0</v>
      </c>
      <c r="I100" s="9">
        <v>5</v>
      </c>
      <c r="J100" s="288">
        <v>2.6</v>
      </c>
      <c r="K100" s="250"/>
      <c r="L100" s="250"/>
      <c r="M100" s="250"/>
      <c r="N100" s="250"/>
      <c r="O100" s="250"/>
      <c r="P100" s="250"/>
      <c r="Q100" s="250"/>
      <c r="R100" s="250"/>
      <c r="S100" s="250"/>
      <c r="T100" s="250"/>
    </row>
    <row r="101" spans="1:20" ht="14">
      <c r="A101" s="183" t="s">
        <v>132</v>
      </c>
      <c r="B101" s="10">
        <v>1.092682927</v>
      </c>
      <c r="C101" s="5">
        <v>1</v>
      </c>
      <c r="D101" s="5">
        <v>2</v>
      </c>
      <c r="E101" s="5">
        <v>5</v>
      </c>
      <c r="F101" s="5">
        <v>6</v>
      </c>
      <c r="G101" s="5">
        <v>5</v>
      </c>
      <c r="H101" s="5">
        <v>1</v>
      </c>
      <c r="I101" s="9">
        <v>5</v>
      </c>
      <c r="J101" s="288">
        <v>2.75</v>
      </c>
    </row>
    <row r="102" spans="1:20" ht="14">
      <c r="A102" s="183" t="s">
        <v>298</v>
      </c>
      <c r="B102" s="10">
        <v>1.0884450779999999</v>
      </c>
      <c r="C102" s="5">
        <v>0</v>
      </c>
      <c r="D102" s="5">
        <v>4</v>
      </c>
      <c r="E102" s="5">
        <v>4</v>
      </c>
      <c r="F102" s="5">
        <v>5</v>
      </c>
      <c r="G102" s="5">
        <v>4</v>
      </c>
      <c r="H102" s="5">
        <v>3</v>
      </c>
      <c r="I102" s="9">
        <v>0</v>
      </c>
      <c r="J102" s="288">
        <v>2.9</v>
      </c>
    </row>
    <row r="103" spans="1:20" s="250" customFormat="1" ht="14">
      <c r="A103" s="183" t="s">
        <v>133</v>
      </c>
      <c r="B103" s="10">
        <v>1.0916442049999999</v>
      </c>
      <c r="C103" s="5">
        <v>0</v>
      </c>
      <c r="D103" s="5">
        <v>1</v>
      </c>
      <c r="E103" s="5">
        <v>3</v>
      </c>
      <c r="F103" s="5">
        <v>5</v>
      </c>
      <c r="G103" s="5">
        <v>6</v>
      </c>
      <c r="H103" s="5">
        <v>12</v>
      </c>
      <c r="I103" s="9">
        <v>0</v>
      </c>
      <c r="J103" s="288">
        <v>3.925925925925926</v>
      </c>
      <c r="K103" s="215"/>
      <c r="L103" s="215"/>
      <c r="M103" s="215"/>
      <c r="N103" s="215"/>
      <c r="O103" s="215"/>
      <c r="P103" s="215"/>
      <c r="Q103" s="215"/>
      <c r="R103" s="215"/>
      <c r="S103" s="215"/>
      <c r="T103" s="215"/>
    </row>
    <row r="104" spans="1:20" ht="14">
      <c r="A104" s="183" t="s">
        <v>64</v>
      </c>
      <c r="B104" s="10">
        <v>1.090634441</v>
      </c>
      <c r="C104" s="5">
        <v>0</v>
      </c>
      <c r="D104" s="5">
        <v>0</v>
      </c>
      <c r="E104" s="5">
        <v>4</v>
      </c>
      <c r="F104" s="5">
        <v>4</v>
      </c>
      <c r="G104" s="5">
        <v>6</v>
      </c>
      <c r="H104" s="5">
        <v>11</v>
      </c>
      <c r="I104" s="9">
        <v>0</v>
      </c>
      <c r="J104" s="288">
        <v>3.96</v>
      </c>
      <c r="K104" s="250"/>
      <c r="L104" s="250"/>
      <c r="M104" s="250"/>
    </row>
    <row r="105" spans="1:20" s="250" customFormat="1" ht="14">
      <c r="A105" s="183" t="s">
        <v>126</v>
      </c>
      <c r="B105" s="10">
        <v>1.082794308</v>
      </c>
      <c r="C105" s="5">
        <v>0</v>
      </c>
      <c r="D105" s="5">
        <v>0</v>
      </c>
      <c r="E105" s="5">
        <v>0</v>
      </c>
      <c r="F105" s="5">
        <v>3</v>
      </c>
      <c r="G105" s="5">
        <v>9</v>
      </c>
      <c r="H105" s="5">
        <v>13</v>
      </c>
      <c r="I105" s="9">
        <v>0</v>
      </c>
      <c r="J105" s="288">
        <v>4.4000000000000004</v>
      </c>
      <c r="K105" s="215"/>
      <c r="L105" s="215"/>
      <c r="M105" s="215"/>
      <c r="N105" s="215"/>
      <c r="O105" s="215"/>
      <c r="P105" s="215"/>
      <c r="Q105" s="215"/>
      <c r="R105" s="215"/>
      <c r="S105" s="215"/>
      <c r="T105" s="215"/>
    </row>
    <row r="106" spans="1:20" ht="14">
      <c r="A106" s="4"/>
      <c r="B106" s="5"/>
      <c r="C106" s="4"/>
      <c r="D106" s="4"/>
      <c r="E106" s="4"/>
      <c r="F106" s="4"/>
      <c r="G106" s="4"/>
      <c r="H106" s="4"/>
      <c r="I106" s="9"/>
      <c r="J106" s="288"/>
    </row>
    <row r="107" spans="1:20" ht="14">
      <c r="A107" s="184" t="s">
        <v>202</v>
      </c>
      <c r="B107" s="330"/>
      <c r="C107" s="3"/>
      <c r="D107" s="3"/>
      <c r="E107" s="3"/>
      <c r="F107" s="3"/>
      <c r="G107" s="3"/>
      <c r="H107" s="3"/>
      <c r="I107" s="286"/>
      <c r="J107" s="371"/>
    </row>
    <row r="108" spans="1:20" ht="14">
      <c r="A108" s="24" t="s">
        <v>1397</v>
      </c>
      <c r="B108" s="10">
        <v>1.0608308609999999</v>
      </c>
      <c r="C108" s="5">
        <v>23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9">
        <v>100</v>
      </c>
      <c r="J108" s="288">
        <v>0</v>
      </c>
    </row>
    <row r="109" spans="1:20" ht="14">
      <c r="A109" s="24" t="s">
        <v>1428</v>
      </c>
      <c r="B109" s="10">
        <v>1.0649064909999999</v>
      </c>
      <c r="C109" s="5">
        <v>27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9">
        <v>100</v>
      </c>
      <c r="J109" s="288">
        <v>0</v>
      </c>
    </row>
    <row r="110" spans="1:20" ht="14">
      <c r="A110" s="24" t="s">
        <v>1413</v>
      </c>
      <c r="B110" s="10">
        <v>1.0482352939999999</v>
      </c>
      <c r="C110" s="5">
        <v>24</v>
      </c>
      <c r="D110" s="5">
        <v>1</v>
      </c>
      <c r="E110" s="5">
        <v>0</v>
      </c>
      <c r="F110" s="5">
        <v>0</v>
      </c>
      <c r="G110" s="5">
        <v>0</v>
      </c>
      <c r="H110" s="5">
        <v>0</v>
      </c>
      <c r="I110" s="9">
        <v>96</v>
      </c>
      <c r="J110" s="288">
        <v>0.04</v>
      </c>
    </row>
    <row r="111" spans="1:20" ht="14">
      <c r="A111" s="24" t="s">
        <v>630</v>
      </c>
      <c r="B111" s="10">
        <v>1.0589041100000001</v>
      </c>
      <c r="C111" s="5">
        <v>22</v>
      </c>
      <c r="D111" s="5">
        <v>3</v>
      </c>
      <c r="E111" s="5">
        <v>0</v>
      </c>
      <c r="F111" s="5">
        <v>0</v>
      </c>
      <c r="G111" s="5">
        <v>0</v>
      </c>
      <c r="H111" s="5">
        <v>0</v>
      </c>
      <c r="I111" s="9">
        <v>88</v>
      </c>
      <c r="J111" s="288">
        <v>0.12</v>
      </c>
    </row>
    <row r="112" spans="1:20" ht="14">
      <c r="A112" s="24" t="s">
        <v>1419</v>
      </c>
      <c r="B112" s="10">
        <v>1.0655526989999999</v>
      </c>
      <c r="C112" s="5">
        <v>21</v>
      </c>
      <c r="D112" s="5">
        <v>3</v>
      </c>
      <c r="E112" s="5">
        <v>1</v>
      </c>
      <c r="F112" s="5">
        <v>0</v>
      </c>
      <c r="G112" s="5">
        <v>0</v>
      </c>
      <c r="H112" s="5">
        <v>0</v>
      </c>
      <c r="I112" s="9">
        <v>84</v>
      </c>
      <c r="J112" s="288">
        <v>0.2</v>
      </c>
    </row>
    <row r="113" spans="1:20" ht="14">
      <c r="A113" s="24" t="s">
        <v>1423</v>
      </c>
      <c r="B113" s="10">
        <v>1.0589680589999999</v>
      </c>
      <c r="C113" s="5">
        <v>18</v>
      </c>
      <c r="D113" s="5">
        <v>7</v>
      </c>
      <c r="E113" s="5">
        <v>0</v>
      </c>
      <c r="F113" s="5">
        <v>0</v>
      </c>
      <c r="G113" s="5">
        <v>0</v>
      </c>
      <c r="H113" s="5">
        <v>0</v>
      </c>
      <c r="I113" s="9">
        <v>72</v>
      </c>
      <c r="J113" s="288">
        <v>0.28000000000000003</v>
      </c>
    </row>
    <row r="114" spans="1:20" ht="14">
      <c r="A114" s="24" t="s">
        <v>1426</v>
      </c>
      <c r="B114" s="10">
        <v>1.060689655</v>
      </c>
      <c r="C114" s="5">
        <v>18</v>
      </c>
      <c r="D114" s="5">
        <v>6</v>
      </c>
      <c r="E114" s="5">
        <v>1</v>
      </c>
      <c r="F114" s="5">
        <v>0</v>
      </c>
      <c r="G114" s="5">
        <v>0</v>
      </c>
      <c r="H114" s="5">
        <v>0</v>
      </c>
      <c r="I114" s="9">
        <v>72</v>
      </c>
      <c r="J114" s="288">
        <v>0.32</v>
      </c>
    </row>
    <row r="115" spans="1:20" ht="14">
      <c r="A115" s="24" t="s">
        <v>207</v>
      </c>
      <c r="B115" s="10">
        <v>1.0610169490000001</v>
      </c>
      <c r="C115" s="5">
        <v>18</v>
      </c>
      <c r="D115" s="5">
        <v>5</v>
      </c>
      <c r="E115" s="5">
        <v>2</v>
      </c>
      <c r="F115" s="5">
        <v>0</v>
      </c>
      <c r="G115" s="5">
        <v>0</v>
      </c>
      <c r="H115" s="5">
        <v>0</v>
      </c>
      <c r="I115" s="9">
        <v>72</v>
      </c>
      <c r="J115" s="288">
        <v>0.36</v>
      </c>
    </row>
    <row r="116" spans="1:20" s="250" customFormat="1" ht="14">
      <c r="A116" s="24" t="s">
        <v>1420</v>
      </c>
      <c r="B116" s="10">
        <v>1.056578947</v>
      </c>
      <c r="C116" s="5">
        <v>19</v>
      </c>
      <c r="D116" s="5">
        <v>3</v>
      </c>
      <c r="E116" s="5">
        <v>3</v>
      </c>
      <c r="F116" s="5">
        <v>0</v>
      </c>
      <c r="G116" s="5">
        <v>0</v>
      </c>
      <c r="H116" s="5">
        <v>0</v>
      </c>
      <c r="I116" s="9">
        <v>76</v>
      </c>
      <c r="J116" s="288">
        <v>0.36</v>
      </c>
      <c r="K116" s="215"/>
      <c r="L116" s="215"/>
      <c r="M116" s="215"/>
      <c r="N116" s="215"/>
      <c r="O116" s="215"/>
      <c r="P116" s="215"/>
      <c r="Q116" s="215"/>
      <c r="R116" s="215"/>
      <c r="S116" s="215"/>
      <c r="T116" s="215"/>
    </row>
    <row r="117" spans="1:20" ht="14">
      <c r="A117" s="24" t="s">
        <v>1421</v>
      </c>
      <c r="B117" s="10">
        <v>1.0641848519999999</v>
      </c>
      <c r="C117" s="5">
        <v>13</v>
      </c>
      <c r="D117" s="5">
        <v>11</v>
      </c>
      <c r="E117" s="5">
        <v>0</v>
      </c>
      <c r="F117" s="5">
        <v>0</v>
      </c>
      <c r="G117" s="5">
        <v>0</v>
      </c>
      <c r="H117" s="5">
        <v>0</v>
      </c>
      <c r="I117" s="9">
        <v>54.166666666666664</v>
      </c>
      <c r="J117" s="288">
        <v>0.45833333333333331</v>
      </c>
    </row>
    <row r="118" spans="1:20" ht="14">
      <c r="A118" s="24" t="s">
        <v>1414</v>
      </c>
      <c r="B118" s="10">
        <v>1.0701001429999999</v>
      </c>
      <c r="C118" s="5">
        <v>16</v>
      </c>
      <c r="D118" s="5">
        <v>7</v>
      </c>
      <c r="E118" s="5">
        <v>1</v>
      </c>
      <c r="F118" s="5">
        <v>1</v>
      </c>
      <c r="G118" s="5">
        <v>0</v>
      </c>
      <c r="H118" s="5">
        <v>0</v>
      </c>
      <c r="I118" s="9">
        <v>64</v>
      </c>
      <c r="J118" s="288">
        <v>0.48</v>
      </c>
    </row>
    <row r="119" spans="1:20" ht="14">
      <c r="A119" s="24" t="s">
        <v>1425</v>
      </c>
      <c r="B119" s="10">
        <v>1.0625</v>
      </c>
      <c r="C119" s="5">
        <v>17</v>
      </c>
      <c r="D119" s="5">
        <v>7</v>
      </c>
      <c r="E119" s="5">
        <v>3</v>
      </c>
      <c r="F119" s="5">
        <v>0</v>
      </c>
      <c r="G119" s="5">
        <v>0</v>
      </c>
      <c r="H119" s="5">
        <v>0</v>
      </c>
      <c r="I119" s="9">
        <v>62.962962962962962</v>
      </c>
      <c r="J119" s="288">
        <v>0.48148148148148145</v>
      </c>
      <c r="K119" s="250"/>
      <c r="L119" s="250"/>
      <c r="M119" s="250"/>
      <c r="N119" s="250"/>
      <c r="O119" s="250"/>
      <c r="P119" s="250"/>
      <c r="Q119" s="250"/>
      <c r="R119" s="250"/>
      <c r="S119" s="250"/>
      <c r="T119" s="250"/>
    </row>
    <row r="120" spans="1:20" ht="14">
      <c r="A120" s="24" t="s">
        <v>1412</v>
      </c>
      <c r="B120" s="10">
        <v>1.0730769229999999</v>
      </c>
      <c r="C120" s="5">
        <v>15</v>
      </c>
      <c r="D120" s="5">
        <v>7</v>
      </c>
      <c r="E120" s="5">
        <v>3</v>
      </c>
      <c r="F120" s="5">
        <v>0</v>
      </c>
      <c r="G120" s="5">
        <v>0</v>
      </c>
      <c r="H120" s="5">
        <v>0</v>
      </c>
      <c r="I120" s="9">
        <v>60</v>
      </c>
      <c r="J120" s="288">
        <v>0.52</v>
      </c>
    </row>
    <row r="121" spans="1:20" ht="14">
      <c r="A121" s="24" t="s">
        <v>1416</v>
      </c>
      <c r="B121" s="10">
        <v>1.072944297</v>
      </c>
      <c r="C121" s="5">
        <v>13</v>
      </c>
      <c r="D121" s="5">
        <v>10</v>
      </c>
      <c r="E121" s="5">
        <v>2</v>
      </c>
      <c r="F121" s="5">
        <v>0</v>
      </c>
      <c r="G121" s="5">
        <v>0</v>
      </c>
      <c r="H121" s="5">
        <v>0</v>
      </c>
      <c r="I121" s="9">
        <v>52</v>
      </c>
      <c r="J121" s="288">
        <v>0.56000000000000005</v>
      </c>
      <c r="K121" s="250"/>
      <c r="L121" s="250"/>
      <c r="M121" s="250"/>
    </row>
    <row r="122" spans="1:20" ht="14">
      <c r="A122" s="24" t="s">
        <v>1427</v>
      </c>
      <c r="B122" s="10">
        <v>1.0513643660000001</v>
      </c>
      <c r="C122" s="5">
        <v>11</v>
      </c>
      <c r="D122" s="5">
        <v>14</v>
      </c>
      <c r="E122" s="5">
        <v>0</v>
      </c>
      <c r="F122" s="5">
        <v>0</v>
      </c>
      <c r="G122" s="5">
        <v>0</v>
      </c>
      <c r="H122" s="5">
        <v>0</v>
      </c>
      <c r="I122" s="9">
        <v>44</v>
      </c>
      <c r="J122" s="288">
        <v>0.56000000000000005</v>
      </c>
    </row>
    <row r="123" spans="1:20" ht="14">
      <c r="A123" s="24" t="s">
        <v>1424</v>
      </c>
      <c r="B123" s="10">
        <v>1.0710321860000001</v>
      </c>
      <c r="C123" s="5">
        <v>12</v>
      </c>
      <c r="D123" s="5">
        <v>11</v>
      </c>
      <c r="E123" s="5">
        <v>2</v>
      </c>
      <c r="F123" s="5">
        <v>0</v>
      </c>
      <c r="G123" s="5">
        <v>0</v>
      </c>
      <c r="H123" s="5">
        <v>0</v>
      </c>
      <c r="I123" s="9">
        <v>48</v>
      </c>
      <c r="J123" s="288">
        <v>0.6</v>
      </c>
    </row>
    <row r="124" spans="1:20" ht="14">
      <c r="A124" s="24" t="s">
        <v>1418</v>
      </c>
      <c r="B124" s="10">
        <v>1.0579545450000001</v>
      </c>
      <c r="C124" s="5">
        <v>13</v>
      </c>
      <c r="D124" s="5">
        <v>6</v>
      </c>
      <c r="E124" s="5">
        <v>6</v>
      </c>
      <c r="F124" s="5">
        <v>0</v>
      </c>
      <c r="G124" s="5">
        <v>0</v>
      </c>
      <c r="H124" s="5">
        <v>0</v>
      </c>
      <c r="I124" s="9">
        <v>52</v>
      </c>
      <c r="J124" s="288">
        <v>0.72</v>
      </c>
    </row>
    <row r="125" spans="1:20" ht="14">
      <c r="A125" s="24" t="s">
        <v>203</v>
      </c>
      <c r="B125" s="10">
        <v>1.0716612379999999</v>
      </c>
      <c r="C125" s="5">
        <v>10</v>
      </c>
      <c r="D125" s="5">
        <v>12</v>
      </c>
      <c r="E125" s="5">
        <v>3</v>
      </c>
      <c r="F125" s="5">
        <v>0</v>
      </c>
      <c r="G125" s="5">
        <v>0</v>
      </c>
      <c r="H125" s="5">
        <v>0</v>
      </c>
      <c r="I125" s="9">
        <v>40</v>
      </c>
      <c r="J125" s="288">
        <v>0.72</v>
      </c>
    </row>
    <row r="126" spans="1:20" ht="14">
      <c r="A126" s="24" t="s">
        <v>1422</v>
      </c>
      <c r="B126" s="10">
        <v>1.068249258</v>
      </c>
      <c r="C126" s="5">
        <v>11</v>
      </c>
      <c r="D126" s="5">
        <v>8</v>
      </c>
      <c r="E126" s="5">
        <v>5</v>
      </c>
      <c r="F126" s="5">
        <v>0</v>
      </c>
      <c r="G126" s="5">
        <v>0</v>
      </c>
      <c r="H126" s="5">
        <v>0</v>
      </c>
      <c r="I126" s="9">
        <v>45.833333333333329</v>
      </c>
      <c r="J126" s="288">
        <v>0.75</v>
      </c>
    </row>
    <row r="127" spans="1:20" ht="14">
      <c r="A127" s="24" t="s">
        <v>1415</v>
      </c>
      <c r="B127" s="10">
        <v>1.0773333329999999</v>
      </c>
      <c r="C127" s="5">
        <v>9</v>
      </c>
      <c r="D127" s="5">
        <v>12</v>
      </c>
      <c r="E127" s="5">
        <v>4</v>
      </c>
      <c r="F127" s="5">
        <v>0</v>
      </c>
      <c r="G127" s="5">
        <v>0</v>
      </c>
      <c r="H127" s="5">
        <v>0</v>
      </c>
      <c r="I127" s="9">
        <v>36</v>
      </c>
      <c r="J127" s="288">
        <v>0.8</v>
      </c>
    </row>
    <row r="128" spans="1:20" ht="14">
      <c r="A128" s="24" t="s">
        <v>274</v>
      </c>
      <c r="B128" s="10">
        <v>1.0705202309999999</v>
      </c>
      <c r="C128" s="5">
        <v>8</v>
      </c>
      <c r="D128" s="5">
        <v>7</v>
      </c>
      <c r="E128" s="5">
        <v>9</v>
      </c>
      <c r="F128" s="5">
        <v>0</v>
      </c>
      <c r="G128" s="5">
        <v>0</v>
      </c>
      <c r="H128" s="5">
        <v>0</v>
      </c>
      <c r="I128" s="9">
        <v>33.333333333333329</v>
      </c>
      <c r="J128" s="288">
        <v>1.0416666666666667</v>
      </c>
    </row>
    <row r="129" spans="1:20" ht="14">
      <c r="A129" s="24" t="s">
        <v>206</v>
      </c>
      <c r="B129" s="10">
        <v>1.075966851</v>
      </c>
      <c r="C129" s="5">
        <v>7</v>
      </c>
      <c r="D129" s="5">
        <v>10</v>
      </c>
      <c r="E129" s="5">
        <v>5</v>
      </c>
      <c r="F129" s="5">
        <v>2</v>
      </c>
      <c r="G129" s="5">
        <v>1</v>
      </c>
      <c r="H129" s="5">
        <v>0</v>
      </c>
      <c r="I129" s="9">
        <v>28.000000000000004</v>
      </c>
      <c r="J129" s="288">
        <v>1.2</v>
      </c>
    </row>
    <row r="130" spans="1:20" ht="14">
      <c r="A130" s="24" t="s">
        <v>205</v>
      </c>
      <c r="B130" s="10"/>
      <c r="C130" s="5">
        <v>4</v>
      </c>
      <c r="D130" s="5">
        <v>10</v>
      </c>
      <c r="E130" s="5">
        <v>7</v>
      </c>
      <c r="F130" s="5">
        <v>4</v>
      </c>
      <c r="G130" s="5">
        <v>0</v>
      </c>
      <c r="H130" s="5">
        <v>0</v>
      </c>
      <c r="I130" s="9">
        <v>16</v>
      </c>
      <c r="J130" s="288">
        <v>1.44</v>
      </c>
    </row>
    <row r="131" spans="1:20" ht="14">
      <c r="A131" s="24" t="s">
        <v>131</v>
      </c>
      <c r="B131" s="10">
        <v>1.0700712590000001</v>
      </c>
      <c r="C131" s="5">
        <v>4</v>
      </c>
      <c r="D131" s="5">
        <v>6</v>
      </c>
      <c r="E131" s="5">
        <v>10</v>
      </c>
      <c r="F131" s="5">
        <v>3</v>
      </c>
      <c r="G131" s="5">
        <v>0</v>
      </c>
      <c r="H131" s="5">
        <v>1</v>
      </c>
      <c r="I131" s="9">
        <v>16.666666666666664</v>
      </c>
      <c r="J131" s="288">
        <v>1.6666666666666667</v>
      </c>
    </row>
    <row r="132" spans="1:20" s="250" customFormat="1" ht="14">
      <c r="A132" s="4"/>
      <c r="B132" s="22"/>
      <c r="C132" s="4"/>
      <c r="D132" s="4"/>
      <c r="E132" s="4"/>
      <c r="F132" s="4"/>
      <c r="G132" s="4"/>
      <c r="H132" s="4"/>
      <c r="I132" s="9"/>
      <c r="J132" s="288"/>
    </row>
    <row r="133" spans="1:20" ht="14">
      <c r="A133" s="184" t="s">
        <v>209</v>
      </c>
      <c r="B133" s="3"/>
      <c r="C133" s="3"/>
      <c r="D133" s="3"/>
      <c r="E133" s="3"/>
      <c r="F133" s="3"/>
      <c r="G133" s="3"/>
      <c r="H133" s="3"/>
      <c r="I133" s="286"/>
      <c r="J133" s="371"/>
    </row>
    <row r="134" spans="1:20" ht="14">
      <c r="A134" s="4" t="s">
        <v>150</v>
      </c>
      <c r="B134" s="10">
        <v>1.0625</v>
      </c>
      <c r="C134" s="5">
        <v>24</v>
      </c>
      <c r="D134" s="5">
        <v>1</v>
      </c>
      <c r="E134" s="5">
        <v>0</v>
      </c>
      <c r="F134" s="5">
        <v>0</v>
      </c>
      <c r="G134" s="5">
        <v>0</v>
      </c>
      <c r="H134" s="5">
        <v>0</v>
      </c>
      <c r="I134" s="9">
        <v>96</v>
      </c>
      <c r="J134" s="288">
        <v>0.04</v>
      </c>
      <c r="P134" s="250"/>
      <c r="Q134" s="250"/>
      <c r="R134" s="250"/>
      <c r="S134" s="250"/>
      <c r="T134" s="250"/>
    </row>
    <row r="135" spans="1:20" ht="14">
      <c r="A135" s="4" t="s">
        <v>1432</v>
      </c>
      <c r="B135" s="10">
        <v>1.0615006149999999</v>
      </c>
      <c r="C135" s="5">
        <v>19</v>
      </c>
      <c r="D135" s="5">
        <v>4</v>
      </c>
      <c r="E135" s="5">
        <v>0</v>
      </c>
      <c r="F135" s="5">
        <v>0</v>
      </c>
      <c r="G135" s="5">
        <v>0</v>
      </c>
      <c r="H135" s="5">
        <v>0</v>
      </c>
      <c r="I135" s="9">
        <v>82.608695652173907</v>
      </c>
      <c r="J135" s="288">
        <v>0.17391304347826086</v>
      </c>
      <c r="P135" s="250"/>
      <c r="Q135" s="250"/>
      <c r="R135" s="250"/>
      <c r="S135" s="250"/>
      <c r="T135" s="250"/>
    </row>
    <row r="136" spans="1:20" ht="14">
      <c r="A136" s="4" t="s">
        <v>1434</v>
      </c>
      <c r="B136" s="10">
        <v>1.064772727</v>
      </c>
      <c r="C136" s="5">
        <v>19</v>
      </c>
      <c r="D136" s="5">
        <v>6</v>
      </c>
      <c r="E136" s="5">
        <v>0</v>
      </c>
      <c r="F136" s="5">
        <v>0</v>
      </c>
      <c r="G136" s="5">
        <v>0</v>
      </c>
      <c r="H136" s="5">
        <v>0</v>
      </c>
      <c r="I136" s="9">
        <v>76</v>
      </c>
      <c r="J136" s="288">
        <v>0.24</v>
      </c>
    </row>
    <row r="137" spans="1:20" ht="14">
      <c r="A137" s="4" t="s">
        <v>212</v>
      </c>
      <c r="B137" s="10">
        <v>1.0597014929999999</v>
      </c>
      <c r="C137" s="5">
        <v>19</v>
      </c>
      <c r="D137" s="5">
        <v>6</v>
      </c>
      <c r="E137" s="5">
        <v>0</v>
      </c>
      <c r="F137" s="5">
        <v>0</v>
      </c>
      <c r="G137" s="5">
        <v>0</v>
      </c>
      <c r="H137" s="5">
        <v>0</v>
      </c>
      <c r="I137" s="9">
        <v>76</v>
      </c>
      <c r="J137" s="288">
        <v>0.24</v>
      </c>
      <c r="P137" s="250"/>
      <c r="Q137" s="250"/>
      <c r="R137" s="250"/>
      <c r="S137" s="250"/>
      <c r="T137" s="250"/>
    </row>
    <row r="138" spans="1:20" ht="14">
      <c r="A138" s="4" t="s">
        <v>152</v>
      </c>
      <c r="B138" s="10">
        <v>1.0630303029999999</v>
      </c>
      <c r="C138" s="5">
        <v>18</v>
      </c>
      <c r="D138" s="5">
        <v>7</v>
      </c>
      <c r="E138" s="5">
        <v>0</v>
      </c>
      <c r="F138" s="5">
        <v>0</v>
      </c>
      <c r="G138" s="5">
        <v>0</v>
      </c>
      <c r="H138" s="5">
        <v>0</v>
      </c>
      <c r="I138" s="9">
        <v>72</v>
      </c>
      <c r="J138" s="288">
        <v>0.28000000000000003</v>
      </c>
    </row>
    <row r="139" spans="1:20" ht="14">
      <c r="A139" s="4" t="s">
        <v>1431</v>
      </c>
      <c r="B139" s="10">
        <v>1.0604890600000001</v>
      </c>
      <c r="C139" s="5">
        <v>19</v>
      </c>
      <c r="D139" s="5">
        <v>5</v>
      </c>
      <c r="E139" s="5">
        <v>1</v>
      </c>
      <c r="F139" s="5">
        <v>0</v>
      </c>
      <c r="G139" s="5">
        <v>0</v>
      </c>
      <c r="H139" s="5">
        <v>0</v>
      </c>
      <c r="I139" s="9">
        <v>76</v>
      </c>
      <c r="J139" s="288">
        <v>0.28000000000000003</v>
      </c>
      <c r="K139" s="250"/>
      <c r="L139" s="250"/>
      <c r="M139" s="250"/>
    </row>
    <row r="140" spans="1:20" s="250" customFormat="1" ht="14">
      <c r="A140" s="1" t="s">
        <v>151</v>
      </c>
      <c r="B140" s="73">
        <v>1.0609212480000001</v>
      </c>
      <c r="C140" s="331">
        <v>17</v>
      </c>
      <c r="D140" s="331">
        <v>8</v>
      </c>
      <c r="E140" s="331">
        <v>0</v>
      </c>
      <c r="F140" s="331">
        <v>0</v>
      </c>
      <c r="G140" s="331">
        <v>0</v>
      </c>
      <c r="H140" s="331">
        <v>0</v>
      </c>
      <c r="I140" s="7">
        <v>68</v>
      </c>
      <c r="J140" s="370">
        <v>0.32</v>
      </c>
      <c r="K140" s="215"/>
      <c r="L140" s="215"/>
      <c r="M140" s="215"/>
      <c r="N140" s="215"/>
      <c r="O140" s="215"/>
      <c r="P140" s="215"/>
      <c r="Q140" s="215"/>
      <c r="R140" s="215"/>
      <c r="S140" s="215"/>
      <c r="T140" s="215"/>
    </row>
    <row r="141" spans="1:20" s="250" customFormat="1" ht="14">
      <c r="A141" s="4" t="s">
        <v>148</v>
      </c>
      <c r="B141" s="10">
        <v>1.07738815</v>
      </c>
      <c r="C141" s="5">
        <v>17</v>
      </c>
      <c r="D141" s="5">
        <v>6</v>
      </c>
      <c r="E141" s="5">
        <v>2</v>
      </c>
      <c r="F141" s="5">
        <v>0</v>
      </c>
      <c r="G141" s="5">
        <v>0</v>
      </c>
      <c r="H141" s="5">
        <v>0</v>
      </c>
      <c r="I141" s="9">
        <v>68</v>
      </c>
      <c r="J141" s="288">
        <v>0.4</v>
      </c>
      <c r="K141" s="215"/>
      <c r="L141" s="215"/>
      <c r="M141" s="215"/>
      <c r="N141" s="215"/>
      <c r="O141" s="215"/>
      <c r="P141" s="215"/>
      <c r="Q141" s="215"/>
      <c r="R141" s="215"/>
      <c r="S141" s="215"/>
      <c r="T141" s="215"/>
    </row>
    <row r="142" spans="1:20" ht="14">
      <c r="A142" s="4" t="s">
        <v>143</v>
      </c>
      <c r="B142" s="10">
        <v>1.0662100459999999</v>
      </c>
      <c r="C142" s="5">
        <v>15</v>
      </c>
      <c r="D142" s="5">
        <v>8</v>
      </c>
      <c r="E142" s="5">
        <v>2</v>
      </c>
      <c r="F142" s="5">
        <v>0</v>
      </c>
      <c r="G142" s="5">
        <v>0</v>
      </c>
      <c r="H142" s="5">
        <v>0</v>
      </c>
      <c r="I142" s="9">
        <v>60</v>
      </c>
      <c r="J142" s="288">
        <v>0.48</v>
      </c>
      <c r="K142" s="250"/>
      <c r="L142" s="250"/>
      <c r="M142" s="250"/>
      <c r="N142" s="250"/>
      <c r="O142" s="250"/>
    </row>
    <row r="143" spans="1:20" ht="14">
      <c r="A143" s="4" t="s">
        <v>1436</v>
      </c>
      <c r="B143" s="10">
        <v>1.061827957</v>
      </c>
      <c r="C143" s="5">
        <v>13</v>
      </c>
      <c r="D143" s="5">
        <v>8</v>
      </c>
      <c r="E143" s="5">
        <v>3</v>
      </c>
      <c r="F143" s="5">
        <v>0</v>
      </c>
      <c r="G143" s="5">
        <v>0</v>
      </c>
      <c r="H143" s="5">
        <v>0</v>
      </c>
      <c r="I143" s="9">
        <v>54.166666666666664</v>
      </c>
      <c r="J143" s="288">
        <v>0.58333333333333337</v>
      </c>
      <c r="K143" s="250"/>
      <c r="L143" s="250"/>
      <c r="M143" s="250"/>
      <c r="N143" s="250"/>
      <c r="O143" s="250"/>
    </row>
    <row r="144" spans="1:20" ht="14">
      <c r="A144" s="4" t="s">
        <v>1433</v>
      </c>
      <c r="B144" s="10">
        <v>1.0566426360000001</v>
      </c>
      <c r="C144" s="5">
        <v>16</v>
      </c>
      <c r="D144" s="5">
        <v>3</v>
      </c>
      <c r="E144" s="5">
        <v>4</v>
      </c>
      <c r="F144" s="5">
        <v>2</v>
      </c>
      <c r="G144" s="5">
        <v>0</v>
      </c>
      <c r="H144" s="5">
        <v>0</v>
      </c>
      <c r="I144" s="9">
        <v>64</v>
      </c>
      <c r="J144" s="288">
        <v>0.68</v>
      </c>
      <c r="K144" s="250"/>
      <c r="L144" s="250"/>
      <c r="M144" s="250"/>
      <c r="N144" s="250"/>
      <c r="O144" s="250"/>
    </row>
    <row r="145" spans="1:20" ht="14">
      <c r="A145" s="4" t="s">
        <v>149</v>
      </c>
      <c r="B145" s="10">
        <v>1.0679012349999999</v>
      </c>
      <c r="C145" s="5">
        <v>9</v>
      </c>
      <c r="D145" s="5">
        <v>12</v>
      </c>
      <c r="E145" s="5">
        <v>4</v>
      </c>
      <c r="F145" s="5">
        <v>0</v>
      </c>
      <c r="G145" s="5">
        <v>0</v>
      </c>
      <c r="H145" s="5">
        <v>0</v>
      </c>
      <c r="I145" s="9">
        <v>36</v>
      </c>
      <c r="J145" s="288">
        <v>0.8</v>
      </c>
      <c r="K145" s="250"/>
      <c r="L145" s="250"/>
      <c r="M145" s="250"/>
      <c r="N145" s="250"/>
      <c r="O145" s="250"/>
    </row>
    <row r="146" spans="1:20" ht="14">
      <c r="A146" s="4" t="s">
        <v>145</v>
      </c>
      <c r="B146" s="10">
        <v>1.071019473</v>
      </c>
      <c r="C146" s="5">
        <v>7</v>
      </c>
      <c r="D146" s="5">
        <v>12</v>
      </c>
      <c r="E146" s="5">
        <v>6</v>
      </c>
      <c r="F146" s="5">
        <v>0</v>
      </c>
      <c r="G146" s="5">
        <v>0</v>
      </c>
      <c r="H146" s="5">
        <v>0</v>
      </c>
      <c r="I146" s="9">
        <v>28.000000000000004</v>
      </c>
      <c r="J146" s="288">
        <v>0.96</v>
      </c>
      <c r="K146" s="250"/>
      <c r="L146" s="250"/>
      <c r="M146" s="250"/>
      <c r="N146" s="250"/>
      <c r="O146" s="250"/>
    </row>
    <row r="147" spans="1:20" s="250" customFormat="1" ht="14">
      <c r="A147" s="1"/>
      <c r="B147" s="73"/>
      <c r="C147" s="1"/>
      <c r="D147" s="1"/>
      <c r="E147" s="1"/>
      <c r="F147" s="1"/>
      <c r="G147" s="1"/>
      <c r="H147" s="1"/>
      <c r="I147" s="7"/>
      <c r="J147" s="370"/>
    </row>
    <row r="148" spans="1:20" s="250" customFormat="1" ht="14">
      <c r="A148" s="329" t="s">
        <v>452</v>
      </c>
      <c r="B148" s="372"/>
      <c r="C148" s="329"/>
      <c r="D148" s="329"/>
      <c r="E148" s="329"/>
      <c r="F148" s="329"/>
      <c r="G148" s="329"/>
      <c r="H148" s="329"/>
      <c r="I148" s="373"/>
      <c r="J148" s="374"/>
      <c r="P148" s="215"/>
      <c r="Q148" s="215"/>
      <c r="R148" s="215"/>
      <c r="S148" s="215"/>
      <c r="T148" s="215"/>
    </row>
    <row r="149" spans="1:20" ht="14">
      <c r="A149" s="4" t="s">
        <v>1628</v>
      </c>
      <c r="B149" s="10">
        <v>1.0855951420116068</v>
      </c>
      <c r="C149" s="9">
        <v>14</v>
      </c>
      <c r="D149" s="9">
        <v>9</v>
      </c>
      <c r="E149" s="9">
        <v>2</v>
      </c>
      <c r="F149" s="9">
        <v>0</v>
      </c>
      <c r="G149" s="9">
        <v>0</v>
      </c>
      <c r="H149" s="9">
        <v>0</v>
      </c>
      <c r="I149" s="9">
        <v>56.000000000000007</v>
      </c>
      <c r="J149" s="288">
        <v>0.52</v>
      </c>
      <c r="K149" s="250"/>
      <c r="L149" s="250"/>
      <c r="M149" s="250"/>
      <c r="N149" s="250"/>
      <c r="O149" s="250"/>
      <c r="P149" s="250"/>
      <c r="Q149" s="250"/>
      <c r="R149" s="250"/>
      <c r="S149" s="250"/>
      <c r="T149" s="250"/>
    </row>
    <row r="150" spans="1:20" ht="14">
      <c r="A150" s="4" t="s">
        <v>1629</v>
      </c>
      <c r="B150" s="10">
        <v>1.083185429868847</v>
      </c>
      <c r="C150" s="9">
        <v>10</v>
      </c>
      <c r="D150" s="9">
        <v>8</v>
      </c>
      <c r="E150" s="9">
        <v>3</v>
      </c>
      <c r="F150" s="9">
        <v>4</v>
      </c>
      <c r="G150" s="9">
        <v>0</v>
      </c>
      <c r="H150" s="9">
        <v>0</v>
      </c>
      <c r="I150" s="9">
        <v>40</v>
      </c>
      <c r="J150" s="288">
        <v>1.04</v>
      </c>
      <c r="K150" s="250"/>
      <c r="L150" s="250"/>
      <c r="M150" s="250"/>
      <c r="N150" s="250"/>
      <c r="O150" s="250"/>
    </row>
    <row r="151" spans="1:20" ht="14">
      <c r="A151" s="1" t="s">
        <v>75</v>
      </c>
      <c r="B151" s="73">
        <v>1.0819857693008645</v>
      </c>
      <c r="C151" s="7">
        <v>11</v>
      </c>
      <c r="D151" s="7">
        <v>6</v>
      </c>
      <c r="E151" s="7">
        <v>4</v>
      </c>
      <c r="F151" s="7">
        <v>4</v>
      </c>
      <c r="G151" s="7">
        <v>0</v>
      </c>
      <c r="H151" s="7">
        <v>0</v>
      </c>
      <c r="I151" s="7">
        <v>44</v>
      </c>
      <c r="J151" s="370">
        <v>1.04</v>
      </c>
      <c r="K151" s="250"/>
      <c r="L151" s="250"/>
      <c r="M151" s="250"/>
      <c r="N151" s="250"/>
      <c r="O151" s="250"/>
    </row>
    <row r="152" spans="1:20" ht="14">
      <c r="A152" s="4" t="s">
        <v>1630</v>
      </c>
      <c r="B152" s="10">
        <v>1.0908498892438845</v>
      </c>
      <c r="C152" s="9">
        <v>7</v>
      </c>
      <c r="D152" s="9">
        <v>7</v>
      </c>
      <c r="E152" s="9">
        <v>7</v>
      </c>
      <c r="F152" s="9">
        <v>3</v>
      </c>
      <c r="G152" s="9">
        <v>1</v>
      </c>
      <c r="H152" s="9">
        <v>0</v>
      </c>
      <c r="I152" s="9">
        <v>28.000000000000004</v>
      </c>
      <c r="J152" s="288">
        <v>1.36</v>
      </c>
      <c r="K152" s="250"/>
      <c r="L152" s="250"/>
      <c r="M152" s="250"/>
      <c r="N152" s="250"/>
      <c r="O152" s="250"/>
    </row>
    <row r="153" spans="1:20" ht="14">
      <c r="A153" s="1" t="s">
        <v>105</v>
      </c>
      <c r="B153" s="73">
        <v>1.0836841080281883</v>
      </c>
      <c r="C153" s="7">
        <v>4</v>
      </c>
      <c r="D153" s="7">
        <v>9</v>
      </c>
      <c r="E153" s="7">
        <v>6</v>
      </c>
      <c r="F153" s="7">
        <v>6</v>
      </c>
      <c r="G153" s="7">
        <v>0</v>
      </c>
      <c r="H153" s="7">
        <v>0</v>
      </c>
      <c r="I153" s="7">
        <v>16</v>
      </c>
      <c r="J153" s="370">
        <v>1.56</v>
      </c>
      <c r="K153" s="250"/>
      <c r="L153" s="250"/>
      <c r="M153" s="250"/>
      <c r="N153" s="250"/>
      <c r="O153" s="250"/>
    </row>
    <row r="154" spans="1:20" ht="14">
      <c r="A154" s="4" t="s">
        <v>377</v>
      </c>
      <c r="B154" s="10">
        <v>1.0952453676800562</v>
      </c>
      <c r="C154" s="9">
        <v>7</v>
      </c>
      <c r="D154" s="9">
        <v>7</v>
      </c>
      <c r="E154" s="9">
        <v>4</v>
      </c>
      <c r="F154" s="9">
        <v>5</v>
      </c>
      <c r="G154" s="9">
        <v>0</v>
      </c>
      <c r="H154" s="9">
        <v>2</v>
      </c>
      <c r="I154" s="9">
        <v>28.000000000000004</v>
      </c>
      <c r="J154" s="288">
        <v>1.6</v>
      </c>
      <c r="K154" s="250"/>
      <c r="L154" s="250"/>
      <c r="M154" s="250"/>
      <c r="N154" s="250"/>
      <c r="O154" s="250"/>
    </row>
    <row r="155" spans="1:20" ht="14">
      <c r="A155" s="4" t="s">
        <v>453</v>
      </c>
      <c r="B155" s="10">
        <v>1.0870589615156405</v>
      </c>
      <c r="C155" s="9">
        <v>7</v>
      </c>
      <c r="D155" s="9">
        <v>3</v>
      </c>
      <c r="E155" s="9">
        <v>8</v>
      </c>
      <c r="F155" s="9">
        <v>4</v>
      </c>
      <c r="G155" s="9">
        <v>3</v>
      </c>
      <c r="H155" s="9">
        <v>0</v>
      </c>
      <c r="I155" s="9">
        <v>28.000000000000004</v>
      </c>
      <c r="J155" s="288">
        <v>1.72</v>
      </c>
      <c r="K155" s="250"/>
      <c r="L155" s="250"/>
      <c r="M155" s="250"/>
      <c r="N155" s="250"/>
      <c r="O155" s="250"/>
    </row>
    <row r="156" spans="1:20" ht="14">
      <c r="A156" s="4" t="s">
        <v>73</v>
      </c>
      <c r="B156" s="10">
        <v>1.0897902569565761</v>
      </c>
      <c r="C156" s="9">
        <v>3</v>
      </c>
      <c r="D156" s="9">
        <v>4</v>
      </c>
      <c r="E156" s="9">
        <v>6</v>
      </c>
      <c r="F156" s="9">
        <v>4</v>
      </c>
      <c r="G156" s="9">
        <v>5</v>
      </c>
      <c r="H156" s="9">
        <v>3</v>
      </c>
      <c r="I156" s="9">
        <v>12</v>
      </c>
      <c r="J156" s="288">
        <v>2.52</v>
      </c>
      <c r="K156" s="250"/>
      <c r="L156" s="250"/>
      <c r="M156" s="250"/>
      <c r="N156" s="250"/>
      <c r="O156" s="250"/>
    </row>
    <row r="157" spans="1:20" ht="14">
      <c r="A157" s="4" t="s">
        <v>1631</v>
      </c>
      <c r="B157" s="10">
        <v>1.0969959227043491</v>
      </c>
      <c r="C157" s="9">
        <v>1</v>
      </c>
      <c r="D157" s="9">
        <v>2</v>
      </c>
      <c r="E157" s="9">
        <v>5</v>
      </c>
      <c r="F157" s="9">
        <v>8</v>
      </c>
      <c r="G157" s="9">
        <v>4</v>
      </c>
      <c r="H157" s="9">
        <v>5</v>
      </c>
      <c r="I157" s="9">
        <v>4</v>
      </c>
      <c r="J157" s="288">
        <v>3.08</v>
      </c>
      <c r="K157" s="232"/>
      <c r="L157" s="249"/>
    </row>
    <row r="158" spans="1:20" ht="14">
      <c r="A158" s="4" t="s">
        <v>454</v>
      </c>
      <c r="B158" s="10">
        <v>1.0989603764618172</v>
      </c>
      <c r="C158" s="9">
        <v>1</v>
      </c>
      <c r="D158" s="9">
        <v>1</v>
      </c>
      <c r="E158" s="9">
        <v>5</v>
      </c>
      <c r="F158" s="9">
        <v>4</v>
      </c>
      <c r="G158" s="9">
        <v>6</v>
      </c>
      <c r="H158" s="9">
        <v>8</v>
      </c>
      <c r="I158" s="9">
        <v>4</v>
      </c>
      <c r="J158" s="288">
        <v>3.48</v>
      </c>
      <c r="K158" s="232"/>
      <c r="L158" s="249"/>
    </row>
    <row r="159" spans="1:20" ht="14">
      <c r="A159" s="4" t="s">
        <v>1632</v>
      </c>
      <c r="B159" s="10">
        <v>1.1015737190910129</v>
      </c>
      <c r="C159" s="9">
        <v>2</v>
      </c>
      <c r="D159" s="9">
        <v>1</v>
      </c>
      <c r="E159" s="9">
        <v>4</v>
      </c>
      <c r="F159" s="9">
        <v>3</v>
      </c>
      <c r="G159" s="9">
        <v>6</v>
      </c>
      <c r="H159" s="9">
        <v>9</v>
      </c>
      <c r="I159" s="9">
        <v>8</v>
      </c>
      <c r="J159" s="288">
        <v>3.48</v>
      </c>
      <c r="K159" s="232"/>
      <c r="L159" s="249"/>
      <c r="M159" s="250"/>
      <c r="N159" s="250"/>
      <c r="O159" s="250"/>
      <c r="P159" s="250"/>
      <c r="Q159" s="250"/>
      <c r="R159" s="250"/>
      <c r="S159" s="250"/>
      <c r="T159" s="250"/>
    </row>
    <row r="160" spans="1:20" ht="14">
      <c r="A160" s="1"/>
      <c r="B160" s="73"/>
      <c r="C160" s="1"/>
      <c r="D160" s="1"/>
      <c r="E160" s="1"/>
      <c r="F160" s="1"/>
      <c r="G160" s="1"/>
      <c r="H160" s="1"/>
      <c r="I160" s="7"/>
      <c r="J160" s="370"/>
      <c r="K160" s="232"/>
      <c r="L160" s="249"/>
    </row>
    <row r="161" spans="1:20" ht="14">
      <c r="A161" s="184" t="s">
        <v>455</v>
      </c>
      <c r="B161" s="23"/>
      <c r="C161" s="3"/>
      <c r="D161" s="3"/>
      <c r="E161" s="3"/>
      <c r="F161" s="3"/>
      <c r="G161" s="3"/>
      <c r="H161" s="3"/>
      <c r="I161" s="286"/>
      <c r="J161" s="371"/>
      <c r="K161" s="232"/>
      <c r="L161" s="249"/>
    </row>
    <row r="162" spans="1:20" ht="14">
      <c r="A162" s="24" t="s">
        <v>1630</v>
      </c>
      <c r="B162" s="10">
        <v>1.0908498892438845</v>
      </c>
      <c r="C162" s="5">
        <v>8</v>
      </c>
      <c r="D162" s="5">
        <v>5</v>
      </c>
      <c r="E162" s="5">
        <v>7</v>
      </c>
      <c r="F162" s="5">
        <v>3</v>
      </c>
      <c r="G162" s="5">
        <v>1</v>
      </c>
      <c r="H162" s="5">
        <v>1</v>
      </c>
      <c r="I162" s="9">
        <v>32</v>
      </c>
      <c r="J162" s="288">
        <v>1.48</v>
      </c>
      <c r="K162" s="232"/>
      <c r="L162" s="249"/>
    </row>
    <row r="163" spans="1:20" ht="14">
      <c r="A163" s="31" t="s">
        <v>75</v>
      </c>
      <c r="B163" s="73">
        <v>1.0819857693008645</v>
      </c>
      <c r="C163" s="331">
        <v>5</v>
      </c>
      <c r="D163" s="331">
        <v>3</v>
      </c>
      <c r="E163" s="331">
        <v>6</v>
      </c>
      <c r="F163" s="331">
        <v>8</v>
      </c>
      <c r="G163" s="331">
        <v>2</v>
      </c>
      <c r="H163" s="331">
        <v>1</v>
      </c>
      <c r="I163" s="7">
        <v>20</v>
      </c>
      <c r="J163" s="370">
        <v>2.08</v>
      </c>
      <c r="K163" s="232"/>
      <c r="L163" s="249"/>
    </row>
    <row r="164" spans="1:20" ht="14">
      <c r="A164" s="24" t="s">
        <v>1628</v>
      </c>
      <c r="B164" s="10">
        <v>1.0855951420116068</v>
      </c>
      <c r="C164" s="5">
        <v>2</v>
      </c>
      <c r="D164" s="5">
        <v>3</v>
      </c>
      <c r="E164" s="5">
        <v>7</v>
      </c>
      <c r="F164" s="5">
        <v>5</v>
      </c>
      <c r="G164" s="5">
        <v>4</v>
      </c>
      <c r="H164" s="5">
        <v>4</v>
      </c>
      <c r="I164" s="9">
        <v>8</v>
      </c>
      <c r="J164" s="288">
        <v>2.72</v>
      </c>
      <c r="K164" s="250"/>
      <c r="L164" s="250"/>
      <c r="M164" s="250"/>
      <c r="N164" s="250"/>
      <c r="O164" s="250"/>
    </row>
    <row r="165" spans="1:20" ht="14">
      <c r="A165" s="24" t="s">
        <v>453</v>
      </c>
      <c r="B165" s="10">
        <v>1.0870589615156405</v>
      </c>
      <c r="C165" s="5">
        <v>1</v>
      </c>
      <c r="D165" s="5">
        <v>1</v>
      </c>
      <c r="E165" s="5">
        <v>7</v>
      </c>
      <c r="F165" s="5">
        <v>7</v>
      </c>
      <c r="G165" s="5">
        <v>3</v>
      </c>
      <c r="H165" s="5">
        <v>6</v>
      </c>
      <c r="I165" s="9">
        <v>4</v>
      </c>
      <c r="J165" s="288">
        <v>3.12</v>
      </c>
    </row>
    <row r="166" spans="1:20" s="250" customFormat="1" ht="14">
      <c r="A166" s="31" t="s">
        <v>105</v>
      </c>
      <c r="B166" s="73">
        <v>1.0836841080281883</v>
      </c>
      <c r="C166" s="331">
        <v>1</v>
      </c>
      <c r="D166" s="331">
        <v>4</v>
      </c>
      <c r="E166" s="331">
        <v>6</v>
      </c>
      <c r="F166" s="331">
        <v>1</v>
      </c>
      <c r="G166" s="331">
        <v>2</v>
      </c>
      <c r="H166" s="331">
        <v>11</v>
      </c>
      <c r="I166" s="7">
        <v>4</v>
      </c>
      <c r="J166" s="370">
        <v>3.28</v>
      </c>
      <c r="K166" s="215"/>
      <c r="L166" s="215"/>
      <c r="M166" s="215"/>
      <c r="N166" s="215"/>
      <c r="O166" s="215"/>
      <c r="P166" s="215"/>
      <c r="Q166" s="215"/>
      <c r="R166" s="215"/>
      <c r="S166" s="215"/>
      <c r="T166" s="215"/>
    </row>
    <row r="167" spans="1:20" ht="14">
      <c r="A167" s="24" t="s">
        <v>1632</v>
      </c>
      <c r="B167" s="10">
        <v>1.1015737190910129</v>
      </c>
      <c r="C167" s="5">
        <v>0</v>
      </c>
      <c r="D167" s="5">
        <v>3</v>
      </c>
      <c r="E167" s="5">
        <v>4</v>
      </c>
      <c r="F167" s="5">
        <v>5</v>
      </c>
      <c r="G167" s="5">
        <v>6</v>
      </c>
      <c r="H167" s="5">
        <v>7</v>
      </c>
      <c r="I167" s="9">
        <v>0</v>
      </c>
      <c r="J167" s="288">
        <v>3.4</v>
      </c>
    </row>
    <row r="168" spans="1:20" s="250" customFormat="1" ht="14">
      <c r="A168" s="24" t="s">
        <v>1629</v>
      </c>
      <c r="B168" s="10">
        <v>1.083185429868847</v>
      </c>
      <c r="C168" s="5">
        <v>0</v>
      </c>
      <c r="D168" s="5">
        <v>4</v>
      </c>
      <c r="E168" s="5">
        <v>3</v>
      </c>
      <c r="F168" s="5">
        <v>3</v>
      </c>
      <c r="G168" s="5">
        <v>4</v>
      </c>
      <c r="H168" s="5">
        <v>11</v>
      </c>
      <c r="I168" s="9">
        <v>0</v>
      </c>
      <c r="J168" s="288">
        <v>3.6</v>
      </c>
      <c r="K168" s="215"/>
      <c r="L168" s="215"/>
      <c r="M168" s="215"/>
      <c r="N168" s="215"/>
      <c r="O168" s="215"/>
    </row>
    <row r="169" spans="1:20" ht="14">
      <c r="A169" s="24" t="s">
        <v>377</v>
      </c>
      <c r="B169" s="10">
        <v>1.0952453676800562</v>
      </c>
      <c r="C169" s="5">
        <v>0</v>
      </c>
      <c r="D169" s="5">
        <v>1</v>
      </c>
      <c r="E169" s="5">
        <v>4</v>
      </c>
      <c r="F169" s="5">
        <v>4</v>
      </c>
      <c r="G169" s="5">
        <v>6</v>
      </c>
      <c r="H169" s="5">
        <v>10</v>
      </c>
      <c r="I169" s="9">
        <v>0</v>
      </c>
      <c r="J169" s="288">
        <v>3.8</v>
      </c>
    </row>
    <row r="170" spans="1:20" ht="14">
      <c r="A170" s="24" t="s">
        <v>73</v>
      </c>
      <c r="B170" s="10">
        <v>1.0897902569565761</v>
      </c>
      <c r="C170" s="5">
        <v>0</v>
      </c>
      <c r="D170" s="5">
        <v>0</v>
      </c>
      <c r="E170" s="5">
        <v>2</v>
      </c>
      <c r="F170" s="5">
        <v>4</v>
      </c>
      <c r="G170" s="5">
        <v>5</v>
      </c>
      <c r="H170" s="5">
        <v>14</v>
      </c>
      <c r="I170" s="9">
        <v>0</v>
      </c>
      <c r="J170" s="288">
        <v>4.24</v>
      </c>
      <c r="K170" s="250"/>
      <c r="L170" s="250"/>
      <c r="M170" s="250"/>
      <c r="N170" s="250"/>
      <c r="O170" s="250"/>
    </row>
    <row r="171" spans="1:20" ht="14">
      <c r="A171" s="24" t="s">
        <v>1631</v>
      </c>
      <c r="B171" s="10">
        <v>1.0969959227043491</v>
      </c>
      <c r="C171" s="5">
        <v>0</v>
      </c>
      <c r="D171" s="5">
        <v>1</v>
      </c>
      <c r="E171" s="5">
        <v>2</v>
      </c>
      <c r="F171" s="5">
        <v>2</v>
      </c>
      <c r="G171" s="5">
        <v>5</v>
      </c>
      <c r="H171" s="5">
        <v>15</v>
      </c>
      <c r="I171" s="9">
        <v>0</v>
      </c>
      <c r="J171" s="288">
        <v>4.24</v>
      </c>
    </row>
    <row r="172" spans="1:20" s="250" customFormat="1" ht="14">
      <c r="A172" s="24" t="s">
        <v>454</v>
      </c>
      <c r="B172" s="10">
        <v>1.0989603764618172</v>
      </c>
      <c r="C172" s="5">
        <v>0</v>
      </c>
      <c r="D172" s="5">
        <v>0</v>
      </c>
      <c r="E172" s="5">
        <v>0</v>
      </c>
      <c r="F172" s="5">
        <v>1</v>
      </c>
      <c r="G172" s="5">
        <v>3</v>
      </c>
      <c r="H172" s="5">
        <v>21</v>
      </c>
      <c r="I172" s="9">
        <v>0</v>
      </c>
      <c r="J172" s="288">
        <v>4.8</v>
      </c>
      <c r="K172" s="215"/>
      <c r="L172" s="215"/>
      <c r="M172" s="215"/>
      <c r="N172" s="215"/>
      <c r="O172" s="215"/>
    </row>
    <row r="173" spans="1:20" s="250" customFormat="1" ht="14">
      <c r="A173" s="24"/>
      <c r="B173" s="10"/>
      <c r="C173" s="5"/>
      <c r="D173" s="5"/>
      <c r="E173" s="5"/>
      <c r="F173" s="5"/>
      <c r="G173" s="5"/>
      <c r="H173" s="5"/>
      <c r="I173" s="9"/>
      <c r="J173" s="288"/>
      <c r="P173" s="215"/>
      <c r="Q173" s="215"/>
      <c r="R173" s="215"/>
      <c r="S173" s="215"/>
      <c r="T173" s="215"/>
    </row>
    <row r="174" spans="1:20" s="250" customFormat="1" ht="14">
      <c r="A174" s="375" t="s">
        <v>1633</v>
      </c>
      <c r="B174" s="23"/>
      <c r="C174" s="330"/>
      <c r="D174" s="330"/>
      <c r="E174" s="330"/>
      <c r="F174" s="330"/>
      <c r="G174" s="330"/>
      <c r="H174" s="330"/>
      <c r="I174" s="286"/>
      <c r="J174" s="371"/>
      <c r="P174" s="215"/>
      <c r="Q174" s="215"/>
      <c r="R174" s="215"/>
      <c r="S174" s="215"/>
      <c r="T174" s="215"/>
    </row>
    <row r="175" spans="1:20" s="250" customFormat="1" ht="14">
      <c r="A175" s="24" t="s">
        <v>1634</v>
      </c>
      <c r="B175" s="10">
        <v>1.085971270953815</v>
      </c>
      <c r="C175" s="5">
        <v>18</v>
      </c>
      <c r="D175" s="5">
        <v>1</v>
      </c>
      <c r="E175" s="5">
        <v>0</v>
      </c>
      <c r="F175" s="5">
        <v>1</v>
      </c>
      <c r="G175" s="5">
        <v>0</v>
      </c>
      <c r="H175" s="9">
        <v>0</v>
      </c>
      <c r="I175" s="9">
        <v>90</v>
      </c>
      <c r="J175" s="288">
        <v>0.2</v>
      </c>
      <c r="P175" s="215"/>
      <c r="Q175" s="215"/>
      <c r="R175" s="215"/>
      <c r="S175" s="215"/>
      <c r="T175" s="215"/>
    </row>
    <row r="176" spans="1:20" s="250" customFormat="1" ht="14">
      <c r="A176" s="24" t="s">
        <v>78</v>
      </c>
      <c r="B176" s="10">
        <v>1.0778786491709897</v>
      </c>
      <c r="C176" s="5">
        <v>14</v>
      </c>
      <c r="D176" s="5">
        <v>4</v>
      </c>
      <c r="E176" s="5">
        <v>0</v>
      </c>
      <c r="F176" s="5">
        <v>0</v>
      </c>
      <c r="G176" s="5">
        <v>0</v>
      </c>
      <c r="H176" s="9">
        <v>0</v>
      </c>
      <c r="I176" s="9">
        <v>77.777777777777786</v>
      </c>
      <c r="J176" s="288">
        <v>0.22222222222222221</v>
      </c>
      <c r="P176" s="215"/>
      <c r="Q176" s="215"/>
      <c r="R176" s="215"/>
      <c r="S176" s="215"/>
      <c r="T176" s="215"/>
    </row>
    <row r="177" spans="1:20" s="250" customFormat="1" ht="14">
      <c r="A177" s="24" t="s">
        <v>1635</v>
      </c>
      <c r="B177" s="10">
        <v>1.0761099365750528</v>
      </c>
      <c r="C177" s="5">
        <v>16</v>
      </c>
      <c r="D177" s="5">
        <v>3</v>
      </c>
      <c r="E177" s="5">
        <v>1</v>
      </c>
      <c r="F177" s="5">
        <v>0</v>
      </c>
      <c r="G177" s="5">
        <v>0</v>
      </c>
      <c r="H177" s="9">
        <v>0</v>
      </c>
      <c r="I177" s="9">
        <v>80</v>
      </c>
      <c r="J177" s="288">
        <v>0.25</v>
      </c>
      <c r="P177" s="215"/>
      <c r="Q177" s="215"/>
      <c r="R177" s="215"/>
      <c r="S177" s="215"/>
      <c r="T177" s="215"/>
    </row>
    <row r="178" spans="1:20" s="250" customFormat="1" ht="14">
      <c r="A178" s="24" t="s">
        <v>1636</v>
      </c>
      <c r="B178" s="10">
        <v>1.0872738813075213</v>
      </c>
      <c r="C178" s="5">
        <v>14</v>
      </c>
      <c r="D178" s="5">
        <v>6</v>
      </c>
      <c r="E178" s="5">
        <v>0</v>
      </c>
      <c r="F178" s="5">
        <v>0</v>
      </c>
      <c r="G178" s="5">
        <v>0</v>
      </c>
      <c r="H178" s="9">
        <v>0</v>
      </c>
      <c r="I178" s="9">
        <v>70</v>
      </c>
      <c r="J178" s="288">
        <v>0.3</v>
      </c>
      <c r="P178" s="215"/>
      <c r="Q178" s="215"/>
      <c r="R178" s="215"/>
      <c r="S178" s="215"/>
      <c r="T178" s="215"/>
    </row>
    <row r="179" spans="1:20" s="250" customFormat="1" ht="14">
      <c r="A179" s="31" t="s">
        <v>75</v>
      </c>
      <c r="B179" s="73">
        <v>1.0809484083951313</v>
      </c>
      <c r="C179" s="331">
        <v>13</v>
      </c>
      <c r="D179" s="331">
        <v>6</v>
      </c>
      <c r="E179" s="331">
        <v>1</v>
      </c>
      <c r="F179" s="331">
        <v>0</v>
      </c>
      <c r="G179" s="331">
        <v>0</v>
      </c>
      <c r="H179" s="7">
        <v>0</v>
      </c>
      <c r="I179" s="7">
        <v>65</v>
      </c>
      <c r="J179" s="370">
        <v>0.4</v>
      </c>
      <c r="P179" s="215"/>
      <c r="Q179" s="215"/>
      <c r="R179" s="215"/>
      <c r="S179" s="215"/>
      <c r="T179" s="215"/>
    </row>
    <row r="180" spans="1:20" s="250" customFormat="1" ht="14">
      <c r="A180" s="24" t="s">
        <v>1637</v>
      </c>
      <c r="B180" s="10">
        <v>1.0835820398215976</v>
      </c>
      <c r="C180" s="5">
        <v>11</v>
      </c>
      <c r="D180" s="5">
        <v>6</v>
      </c>
      <c r="E180" s="5">
        <v>1</v>
      </c>
      <c r="F180" s="5">
        <v>0</v>
      </c>
      <c r="G180" s="5">
        <v>0</v>
      </c>
      <c r="H180" s="9">
        <v>0</v>
      </c>
      <c r="I180" s="9">
        <v>61.111111111111114</v>
      </c>
      <c r="J180" s="288">
        <v>0.44444444444444442</v>
      </c>
      <c r="P180" s="215"/>
      <c r="Q180" s="215"/>
      <c r="R180" s="215"/>
      <c r="S180" s="215"/>
      <c r="T180" s="215"/>
    </row>
    <row r="181" spans="1:20" s="250" customFormat="1" ht="14">
      <c r="A181" s="24" t="s">
        <v>1638</v>
      </c>
      <c r="B181" s="10">
        <v>1.0891020812605987</v>
      </c>
      <c r="C181" s="5">
        <v>11</v>
      </c>
      <c r="D181" s="5">
        <v>8</v>
      </c>
      <c r="E181" s="5">
        <v>1</v>
      </c>
      <c r="F181" s="5">
        <v>0</v>
      </c>
      <c r="G181" s="5">
        <v>0</v>
      </c>
      <c r="H181" s="9">
        <v>0</v>
      </c>
      <c r="I181" s="9">
        <v>55.000000000000007</v>
      </c>
      <c r="J181" s="288">
        <v>0.5</v>
      </c>
      <c r="P181" s="215"/>
      <c r="Q181" s="215"/>
      <c r="R181" s="215"/>
      <c r="S181" s="215"/>
      <c r="T181" s="215"/>
    </row>
    <row r="182" spans="1:20" s="250" customFormat="1" ht="14">
      <c r="A182" s="24" t="s">
        <v>1312</v>
      </c>
      <c r="B182" s="10">
        <v>1.091915685797197</v>
      </c>
      <c r="C182" s="5">
        <v>11</v>
      </c>
      <c r="D182" s="5">
        <v>8</v>
      </c>
      <c r="E182" s="5">
        <v>1</v>
      </c>
      <c r="F182" s="5">
        <v>0</v>
      </c>
      <c r="G182" s="5">
        <v>0</v>
      </c>
      <c r="H182" s="9">
        <v>0</v>
      </c>
      <c r="I182" s="9">
        <v>55.000000000000007</v>
      </c>
      <c r="J182" s="288">
        <v>0.5</v>
      </c>
      <c r="P182" s="215"/>
      <c r="Q182" s="215"/>
      <c r="R182" s="215"/>
      <c r="S182" s="215"/>
      <c r="T182" s="215"/>
    </row>
    <row r="183" spans="1:20" s="250" customFormat="1" ht="14">
      <c r="A183" s="24" t="s">
        <v>1639</v>
      </c>
      <c r="B183" s="10">
        <v>1.0856971975393028</v>
      </c>
      <c r="C183" s="5">
        <v>11</v>
      </c>
      <c r="D183" s="5">
        <v>8</v>
      </c>
      <c r="E183" s="5">
        <v>1</v>
      </c>
      <c r="F183" s="5">
        <v>0</v>
      </c>
      <c r="G183" s="5">
        <v>0</v>
      </c>
      <c r="H183" s="9">
        <v>0</v>
      </c>
      <c r="I183" s="9">
        <v>55.000000000000007</v>
      </c>
      <c r="J183" s="288">
        <v>0.5</v>
      </c>
      <c r="P183" s="215"/>
      <c r="Q183" s="215"/>
      <c r="R183" s="215"/>
      <c r="S183" s="215"/>
      <c r="T183" s="215"/>
    </row>
    <row r="184" spans="1:20" s="250" customFormat="1" ht="14">
      <c r="A184" s="24" t="s">
        <v>1640</v>
      </c>
      <c r="B184" s="10">
        <v>1.0763572041329152</v>
      </c>
      <c r="C184" s="9">
        <v>10</v>
      </c>
      <c r="D184" s="5">
        <v>8</v>
      </c>
      <c r="E184" s="5">
        <v>2</v>
      </c>
      <c r="F184" s="5">
        <v>0</v>
      </c>
      <c r="G184" s="5">
        <v>0</v>
      </c>
      <c r="H184" s="9">
        <v>0</v>
      </c>
      <c r="I184" s="9">
        <v>50</v>
      </c>
      <c r="J184" s="288">
        <v>0.6</v>
      </c>
      <c r="P184" s="215"/>
      <c r="Q184" s="215"/>
      <c r="R184" s="215"/>
      <c r="S184" s="215"/>
      <c r="T184" s="215"/>
    </row>
    <row r="185" spans="1:20" s="250" customFormat="1" ht="14">
      <c r="A185" s="24" t="s">
        <v>1641</v>
      </c>
      <c r="B185" s="10">
        <v>1.0941339685893063</v>
      </c>
      <c r="C185" s="5">
        <v>11</v>
      </c>
      <c r="D185" s="5">
        <v>7</v>
      </c>
      <c r="E185" s="5">
        <v>1</v>
      </c>
      <c r="F185" s="5">
        <v>1</v>
      </c>
      <c r="G185" s="5">
        <v>0</v>
      </c>
      <c r="H185" s="9">
        <v>0</v>
      </c>
      <c r="I185" s="9">
        <v>55.000000000000007</v>
      </c>
      <c r="J185" s="288">
        <v>0.6</v>
      </c>
      <c r="P185" s="215"/>
      <c r="Q185" s="215"/>
      <c r="R185" s="215"/>
      <c r="S185" s="215"/>
      <c r="T185" s="215"/>
    </row>
    <row r="186" spans="1:20" s="250" customFormat="1" ht="14">
      <c r="A186" s="24" t="s">
        <v>1642</v>
      </c>
      <c r="B186" s="10">
        <v>1.0809329271913675</v>
      </c>
      <c r="C186" s="5">
        <v>10</v>
      </c>
      <c r="D186" s="5">
        <v>4</v>
      </c>
      <c r="E186" s="5">
        <v>3</v>
      </c>
      <c r="F186" s="5">
        <v>1</v>
      </c>
      <c r="G186" s="5">
        <v>0</v>
      </c>
      <c r="H186" s="9">
        <v>0</v>
      </c>
      <c r="I186" s="9">
        <v>55.555555555555557</v>
      </c>
      <c r="J186" s="288">
        <v>0.72222222222222221</v>
      </c>
      <c r="P186" s="215"/>
      <c r="Q186" s="215"/>
      <c r="R186" s="215"/>
      <c r="S186" s="215"/>
      <c r="T186" s="215"/>
    </row>
    <row r="187" spans="1:20" s="250" customFormat="1" ht="14">
      <c r="A187" s="24" t="s">
        <v>1643</v>
      </c>
      <c r="B187" s="10">
        <v>1.0871448665344912</v>
      </c>
      <c r="C187" s="5">
        <v>8</v>
      </c>
      <c r="D187" s="5">
        <v>10</v>
      </c>
      <c r="E187" s="5">
        <v>3</v>
      </c>
      <c r="F187" s="5">
        <v>0</v>
      </c>
      <c r="G187" s="5">
        <v>0</v>
      </c>
      <c r="H187" s="9">
        <v>0</v>
      </c>
      <c r="I187" s="9">
        <v>38.095238095238095</v>
      </c>
      <c r="J187" s="288">
        <v>0.76190476190476186</v>
      </c>
      <c r="P187" s="215"/>
      <c r="Q187" s="215"/>
      <c r="R187" s="215"/>
      <c r="S187" s="215"/>
      <c r="T187" s="215"/>
    </row>
    <row r="188" spans="1:20" s="250" customFormat="1" ht="14">
      <c r="A188" s="24" t="s">
        <v>70</v>
      </c>
      <c r="B188" s="10">
        <v>1.0819072288514811</v>
      </c>
      <c r="C188" s="5">
        <v>8</v>
      </c>
      <c r="D188" s="5">
        <v>9</v>
      </c>
      <c r="E188" s="5">
        <v>2</v>
      </c>
      <c r="F188" s="5">
        <v>1</v>
      </c>
      <c r="G188" s="5">
        <v>0</v>
      </c>
      <c r="H188" s="9">
        <v>0</v>
      </c>
      <c r="I188" s="9">
        <v>40</v>
      </c>
      <c r="J188" s="288">
        <v>0.8</v>
      </c>
      <c r="P188" s="215"/>
      <c r="Q188" s="215"/>
      <c r="R188" s="215"/>
      <c r="S188" s="215"/>
      <c r="T188" s="215"/>
    </row>
    <row r="189" spans="1:20" s="250" customFormat="1" ht="14">
      <c r="A189" s="24" t="s">
        <v>1644</v>
      </c>
      <c r="B189" s="10">
        <v>1.0812069496710019</v>
      </c>
      <c r="C189" s="5">
        <v>9</v>
      </c>
      <c r="D189" s="5">
        <v>6</v>
      </c>
      <c r="E189" s="5">
        <v>5</v>
      </c>
      <c r="F189" s="5">
        <v>0</v>
      </c>
      <c r="G189" s="5">
        <v>0</v>
      </c>
      <c r="H189" s="9">
        <v>0</v>
      </c>
      <c r="I189" s="9">
        <v>45</v>
      </c>
      <c r="J189" s="288">
        <v>0.8</v>
      </c>
      <c r="P189" s="215"/>
      <c r="Q189" s="215"/>
      <c r="R189" s="215"/>
      <c r="S189" s="215"/>
      <c r="T189" s="215"/>
    </row>
    <row r="190" spans="1:20" s="250" customFormat="1" ht="14">
      <c r="A190" s="24" t="s">
        <v>1645</v>
      </c>
      <c r="B190" s="10">
        <v>1.0856002848388635</v>
      </c>
      <c r="C190" s="5">
        <v>8</v>
      </c>
      <c r="D190" s="5">
        <v>8</v>
      </c>
      <c r="E190" s="5">
        <v>3</v>
      </c>
      <c r="F190" s="5">
        <v>1</v>
      </c>
      <c r="G190" s="5">
        <v>0</v>
      </c>
      <c r="H190" s="5">
        <v>0</v>
      </c>
      <c r="I190" s="9">
        <v>40</v>
      </c>
      <c r="J190" s="288">
        <v>0.85</v>
      </c>
      <c r="P190" s="215"/>
      <c r="Q190" s="215"/>
      <c r="R190" s="215"/>
      <c r="S190" s="215"/>
      <c r="T190" s="215"/>
    </row>
    <row r="191" spans="1:20" ht="14">
      <c r="A191" s="24" t="s">
        <v>50</v>
      </c>
      <c r="B191" s="10">
        <v>1.0787205507202882</v>
      </c>
      <c r="C191" s="5">
        <v>8</v>
      </c>
      <c r="D191" s="5">
        <v>7</v>
      </c>
      <c r="E191" s="5">
        <v>4</v>
      </c>
      <c r="F191" s="5">
        <v>1</v>
      </c>
      <c r="G191" s="5">
        <v>0</v>
      </c>
      <c r="H191" s="9">
        <v>0</v>
      </c>
      <c r="I191" s="9">
        <v>40</v>
      </c>
      <c r="J191" s="288">
        <v>0.9</v>
      </c>
    </row>
    <row r="192" spans="1:20" ht="14">
      <c r="A192" s="24" t="s">
        <v>1646</v>
      </c>
      <c r="B192" s="10">
        <v>1.1026651788241191</v>
      </c>
      <c r="C192" s="5">
        <v>7</v>
      </c>
      <c r="D192" s="5">
        <v>8</v>
      </c>
      <c r="E192" s="5">
        <v>5</v>
      </c>
      <c r="F192" s="5">
        <v>0</v>
      </c>
      <c r="G192" s="5">
        <v>0</v>
      </c>
      <c r="H192" s="9">
        <v>0</v>
      </c>
      <c r="I192" s="9">
        <v>35</v>
      </c>
      <c r="J192" s="288">
        <v>0.9</v>
      </c>
    </row>
    <row r="193" spans="1:20" ht="14">
      <c r="A193" s="24" t="s">
        <v>1647</v>
      </c>
      <c r="B193" s="10">
        <v>1.0785013643845223</v>
      </c>
      <c r="C193" s="5">
        <v>6</v>
      </c>
      <c r="D193" s="5">
        <v>9</v>
      </c>
      <c r="E193" s="5">
        <v>5</v>
      </c>
      <c r="F193" s="5">
        <v>0</v>
      </c>
      <c r="G193" s="5">
        <v>0</v>
      </c>
      <c r="H193" s="9">
        <v>0</v>
      </c>
      <c r="I193" s="9">
        <v>30</v>
      </c>
      <c r="J193" s="288">
        <v>0.95</v>
      </c>
    </row>
    <row r="194" spans="1:20" ht="14">
      <c r="A194" s="24" t="s">
        <v>83</v>
      </c>
      <c r="B194" s="10">
        <v>1.0986486486486486</v>
      </c>
      <c r="C194" s="5">
        <v>6</v>
      </c>
      <c r="D194" s="5">
        <v>9</v>
      </c>
      <c r="E194" s="5">
        <v>5</v>
      </c>
      <c r="F194" s="5">
        <v>0</v>
      </c>
      <c r="G194" s="5">
        <v>0</v>
      </c>
      <c r="H194" s="9">
        <v>0</v>
      </c>
      <c r="I194" s="9">
        <v>30</v>
      </c>
      <c r="J194" s="288">
        <v>0.95</v>
      </c>
    </row>
    <row r="195" spans="1:20" ht="14">
      <c r="A195" s="24" t="s">
        <v>1648</v>
      </c>
      <c r="B195" s="10">
        <v>1.0808505071423005</v>
      </c>
      <c r="C195" s="5">
        <v>8</v>
      </c>
      <c r="D195" s="5">
        <v>6</v>
      </c>
      <c r="E195" s="5">
        <v>5</v>
      </c>
      <c r="F195" s="5">
        <v>1</v>
      </c>
      <c r="G195" s="5">
        <v>0</v>
      </c>
      <c r="H195" s="9">
        <v>0</v>
      </c>
      <c r="I195" s="9">
        <v>40</v>
      </c>
      <c r="J195" s="288">
        <v>0.95</v>
      </c>
    </row>
    <row r="196" spans="1:20" s="250" customFormat="1" ht="14">
      <c r="A196" s="375" t="s">
        <v>1633</v>
      </c>
      <c r="B196" s="23"/>
      <c r="C196" s="330"/>
      <c r="D196" s="330"/>
      <c r="E196" s="330"/>
      <c r="F196" s="330"/>
      <c r="G196" s="330"/>
      <c r="H196" s="330"/>
      <c r="I196" s="286"/>
      <c r="J196" s="371"/>
      <c r="P196" s="215"/>
      <c r="Q196" s="215"/>
      <c r="R196" s="215"/>
      <c r="S196" s="215"/>
      <c r="T196" s="215"/>
    </row>
    <row r="197" spans="1:20" ht="14">
      <c r="A197" s="24" t="s">
        <v>1649</v>
      </c>
      <c r="B197" s="10">
        <v>1.0871463409925939</v>
      </c>
      <c r="C197" s="5">
        <v>5</v>
      </c>
      <c r="D197" s="5">
        <v>11</v>
      </c>
      <c r="E197" s="5">
        <v>4</v>
      </c>
      <c r="F197" s="5">
        <v>0</v>
      </c>
      <c r="G197" s="5">
        <v>0</v>
      </c>
      <c r="H197" s="9">
        <v>0</v>
      </c>
      <c r="I197" s="9">
        <v>25</v>
      </c>
      <c r="J197" s="288">
        <v>0.95</v>
      </c>
    </row>
    <row r="198" spans="1:20" ht="14">
      <c r="A198" s="24" t="s">
        <v>1650</v>
      </c>
      <c r="B198" s="10">
        <v>1.080171339340716</v>
      </c>
      <c r="C198" s="5">
        <v>6</v>
      </c>
      <c r="D198" s="5">
        <v>8</v>
      </c>
      <c r="E198" s="5">
        <v>6</v>
      </c>
      <c r="F198" s="5">
        <v>0</v>
      </c>
      <c r="G198" s="5">
        <v>0</v>
      </c>
      <c r="H198" s="9">
        <v>0</v>
      </c>
      <c r="I198" s="9">
        <v>30</v>
      </c>
      <c r="J198" s="288">
        <v>1</v>
      </c>
    </row>
    <row r="199" spans="1:20" ht="14">
      <c r="A199" s="24" t="s">
        <v>1651</v>
      </c>
      <c r="B199" s="10">
        <v>1.0906161385612834</v>
      </c>
      <c r="C199" s="5">
        <v>7</v>
      </c>
      <c r="D199" s="5">
        <v>10</v>
      </c>
      <c r="E199" s="5">
        <v>1</v>
      </c>
      <c r="F199" s="5">
        <v>1</v>
      </c>
      <c r="G199" s="5">
        <v>0</v>
      </c>
      <c r="H199" s="9">
        <v>1</v>
      </c>
      <c r="I199" s="9">
        <v>35</v>
      </c>
      <c r="J199" s="288">
        <v>1</v>
      </c>
    </row>
    <row r="200" spans="1:20" ht="14">
      <c r="A200" s="24" t="s">
        <v>1652</v>
      </c>
      <c r="B200" s="10">
        <v>1.0804659691511165</v>
      </c>
      <c r="C200" s="5">
        <v>7</v>
      </c>
      <c r="D200" s="5">
        <v>8</v>
      </c>
      <c r="E200" s="5">
        <v>3</v>
      </c>
      <c r="F200" s="5">
        <v>1</v>
      </c>
      <c r="G200" s="5">
        <v>1</v>
      </c>
      <c r="H200" s="9">
        <v>0</v>
      </c>
      <c r="I200" s="9">
        <v>35</v>
      </c>
      <c r="J200" s="288">
        <v>1.05</v>
      </c>
    </row>
    <row r="201" spans="1:20" ht="14">
      <c r="A201" s="24" t="s">
        <v>1653</v>
      </c>
      <c r="B201" s="10">
        <v>1.0907652399481194</v>
      </c>
      <c r="C201" s="5">
        <v>4</v>
      </c>
      <c r="D201" s="5">
        <v>11</v>
      </c>
      <c r="E201" s="5">
        <v>6</v>
      </c>
      <c r="F201" s="5">
        <v>0</v>
      </c>
      <c r="G201" s="5">
        <v>0</v>
      </c>
      <c r="H201" s="9">
        <v>0</v>
      </c>
      <c r="I201" s="9">
        <v>19.047619047619047</v>
      </c>
      <c r="J201" s="288">
        <v>1.0952380952380953</v>
      </c>
    </row>
    <row r="202" spans="1:20" ht="14">
      <c r="A202" s="24" t="s">
        <v>1654</v>
      </c>
      <c r="B202" s="10">
        <v>1.0845035214329188</v>
      </c>
      <c r="C202" s="5">
        <v>4</v>
      </c>
      <c r="D202" s="5">
        <v>10</v>
      </c>
      <c r="E202" s="5">
        <v>5</v>
      </c>
      <c r="F202" s="5">
        <v>1</v>
      </c>
      <c r="G202" s="5">
        <v>0</v>
      </c>
      <c r="H202" s="9">
        <v>0</v>
      </c>
      <c r="I202" s="9">
        <v>20</v>
      </c>
      <c r="J202" s="288">
        <v>1.1499999999999999</v>
      </c>
    </row>
    <row r="203" spans="1:20" ht="14">
      <c r="A203" s="24" t="s">
        <v>1655</v>
      </c>
      <c r="B203" s="10">
        <v>1.0854969902631175</v>
      </c>
      <c r="C203" s="5">
        <v>6</v>
      </c>
      <c r="D203" s="5">
        <v>8</v>
      </c>
      <c r="E203" s="5">
        <v>5</v>
      </c>
      <c r="F203" s="5">
        <v>0</v>
      </c>
      <c r="G203" s="5">
        <v>0</v>
      </c>
      <c r="H203" s="9">
        <v>1</v>
      </c>
      <c r="I203" s="9">
        <v>30</v>
      </c>
      <c r="J203" s="288">
        <v>1.1499999999999999</v>
      </c>
    </row>
    <row r="204" spans="1:20" ht="14">
      <c r="A204" s="24" t="s">
        <v>1656</v>
      </c>
      <c r="B204" s="10">
        <v>1.0842124331153389</v>
      </c>
      <c r="C204" s="5">
        <v>4</v>
      </c>
      <c r="D204" s="5">
        <v>10</v>
      </c>
      <c r="E204" s="5">
        <v>4</v>
      </c>
      <c r="F204" s="5">
        <v>2</v>
      </c>
      <c r="G204" s="5">
        <v>0</v>
      </c>
      <c r="H204" s="9">
        <v>0</v>
      </c>
      <c r="I204" s="9">
        <v>20</v>
      </c>
      <c r="J204" s="288">
        <v>1.2</v>
      </c>
    </row>
    <row r="205" spans="1:20" ht="14">
      <c r="A205" s="24" t="s">
        <v>1657</v>
      </c>
      <c r="B205" s="10">
        <v>1.0868040890317516</v>
      </c>
      <c r="C205" s="9">
        <v>6</v>
      </c>
      <c r="D205" s="5">
        <v>5</v>
      </c>
      <c r="E205" s="5">
        <v>5</v>
      </c>
      <c r="F205" s="5">
        <v>3</v>
      </c>
      <c r="G205" s="5">
        <v>0</v>
      </c>
      <c r="H205" s="9">
        <v>0</v>
      </c>
      <c r="I205" s="9">
        <v>31.578947368421051</v>
      </c>
      <c r="J205" s="288">
        <v>1.263157894736842</v>
      </c>
    </row>
    <row r="206" spans="1:20" ht="14">
      <c r="A206" s="24" t="s">
        <v>1658</v>
      </c>
      <c r="B206" s="10">
        <v>1.0797618031854381</v>
      </c>
      <c r="C206" s="5">
        <v>8</v>
      </c>
      <c r="D206" s="5">
        <v>4</v>
      </c>
      <c r="E206" s="5">
        <v>4</v>
      </c>
      <c r="F206" s="5">
        <v>2</v>
      </c>
      <c r="G206" s="5">
        <v>2</v>
      </c>
      <c r="H206" s="9">
        <v>0</v>
      </c>
      <c r="I206" s="9">
        <v>40</v>
      </c>
      <c r="J206" s="288">
        <v>1.3</v>
      </c>
    </row>
    <row r="207" spans="1:20" ht="14">
      <c r="A207" s="24" t="s">
        <v>1659</v>
      </c>
      <c r="B207" s="10">
        <v>1.092413891756264</v>
      </c>
      <c r="C207" s="5">
        <v>3</v>
      </c>
      <c r="D207" s="5">
        <v>10</v>
      </c>
      <c r="E207" s="5">
        <v>4</v>
      </c>
      <c r="F207" s="5">
        <v>2</v>
      </c>
      <c r="G207" s="5">
        <v>1</v>
      </c>
      <c r="H207" s="9">
        <v>0</v>
      </c>
      <c r="I207" s="9">
        <v>15</v>
      </c>
      <c r="J207" s="288">
        <v>1.4</v>
      </c>
    </row>
    <row r="208" spans="1:20" ht="14">
      <c r="A208" s="31" t="s">
        <v>105</v>
      </c>
      <c r="B208" s="73">
        <v>1.0811835513246859</v>
      </c>
      <c r="C208" s="7">
        <v>3</v>
      </c>
      <c r="D208" s="331">
        <v>8</v>
      </c>
      <c r="E208" s="331">
        <v>5</v>
      </c>
      <c r="F208" s="331">
        <v>4</v>
      </c>
      <c r="G208" s="331">
        <v>0</v>
      </c>
      <c r="H208" s="7">
        <v>0</v>
      </c>
      <c r="I208" s="7">
        <v>15</v>
      </c>
      <c r="J208" s="370">
        <v>1.5</v>
      </c>
    </row>
    <row r="209" spans="1:10" ht="14">
      <c r="A209" s="24" t="s">
        <v>1660</v>
      </c>
      <c r="B209" s="10">
        <v>1.0827427957883069</v>
      </c>
      <c r="C209" s="5">
        <v>4</v>
      </c>
      <c r="D209" s="5">
        <v>7</v>
      </c>
      <c r="E209" s="5">
        <v>5</v>
      </c>
      <c r="F209" s="5">
        <v>2</v>
      </c>
      <c r="G209" s="5">
        <v>2</v>
      </c>
      <c r="H209" s="9">
        <v>0</v>
      </c>
      <c r="I209" s="9">
        <v>20</v>
      </c>
      <c r="J209" s="288">
        <v>1.55</v>
      </c>
    </row>
    <row r="210" spans="1:10" ht="14">
      <c r="A210" s="31" t="s">
        <v>106</v>
      </c>
      <c r="B210" s="73">
        <v>1.0867390567544353</v>
      </c>
      <c r="C210" s="331">
        <v>4</v>
      </c>
      <c r="D210" s="331">
        <v>5</v>
      </c>
      <c r="E210" s="331">
        <v>7</v>
      </c>
      <c r="F210" s="331">
        <v>3</v>
      </c>
      <c r="G210" s="331">
        <v>1</v>
      </c>
      <c r="H210" s="7">
        <v>0</v>
      </c>
      <c r="I210" s="7">
        <v>20</v>
      </c>
      <c r="J210" s="370">
        <v>1.6</v>
      </c>
    </row>
    <row r="211" spans="1:10" ht="14">
      <c r="A211" s="24" t="s">
        <v>77</v>
      </c>
      <c r="B211" s="10">
        <v>1.0823771885092639</v>
      </c>
      <c r="C211" s="5">
        <v>3</v>
      </c>
      <c r="D211" s="5">
        <v>8</v>
      </c>
      <c r="E211" s="5">
        <v>4</v>
      </c>
      <c r="F211" s="5">
        <v>4</v>
      </c>
      <c r="G211" s="5">
        <v>1</v>
      </c>
      <c r="H211" s="9">
        <v>0</v>
      </c>
      <c r="I211" s="9">
        <v>15</v>
      </c>
      <c r="J211" s="288">
        <v>1.6</v>
      </c>
    </row>
    <row r="212" spans="1:10" ht="14">
      <c r="A212" s="24" t="s">
        <v>1661</v>
      </c>
      <c r="B212" s="10">
        <v>1.0906914444159308</v>
      </c>
      <c r="C212" s="5">
        <v>3</v>
      </c>
      <c r="D212" s="5">
        <v>7</v>
      </c>
      <c r="E212" s="5">
        <v>5</v>
      </c>
      <c r="F212" s="5">
        <v>4</v>
      </c>
      <c r="G212" s="5">
        <v>1</v>
      </c>
      <c r="H212" s="9">
        <v>0</v>
      </c>
      <c r="I212" s="9">
        <v>15</v>
      </c>
      <c r="J212" s="288">
        <v>1.65</v>
      </c>
    </row>
    <row r="213" spans="1:10" ht="14">
      <c r="A213" s="24" t="s">
        <v>1662</v>
      </c>
      <c r="B213" s="10">
        <v>1.0988517406206699</v>
      </c>
      <c r="C213" s="9">
        <v>1</v>
      </c>
      <c r="D213" s="5">
        <v>8</v>
      </c>
      <c r="E213" s="5">
        <v>8</v>
      </c>
      <c r="F213" s="5">
        <v>3</v>
      </c>
      <c r="G213" s="5">
        <v>0</v>
      </c>
      <c r="H213" s="9">
        <v>0</v>
      </c>
      <c r="I213" s="9">
        <v>5</v>
      </c>
      <c r="J213" s="288">
        <v>1.65</v>
      </c>
    </row>
    <row r="214" spans="1:10" ht="14">
      <c r="A214" s="24" t="s">
        <v>1663</v>
      </c>
      <c r="B214" s="10">
        <v>1.0839365586129506</v>
      </c>
      <c r="C214" s="5">
        <v>6</v>
      </c>
      <c r="D214" s="5">
        <v>5</v>
      </c>
      <c r="E214" s="5">
        <v>6</v>
      </c>
      <c r="F214" s="5">
        <v>2</v>
      </c>
      <c r="G214" s="5">
        <v>1</v>
      </c>
      <c r="H214" s="9">
        <v>2</v>
      </c>
      <c r="I214" s="9">
        <v>27.27272727272727</v>
      </c>
      <c r="J214" s="288">
        <v>1.6818181818181819</v>
      </c>
    </row>
    <row r="215" spans="1:10" ht="14">
      <c r="A215" s="24" t="s">
        <v>377</v>
      </c>
      <c r="B215" s="10">
        <v>1.0953777332266101</v>
      </c>
      <c r="C215" s="5">
        <v>3</v>
      </c>
      <c r="D215" s="5">
        <v>6</v>
      </c>
      <c r="E215" s="5">
        <v>9</v>
      </c>
      <c r="F215" s="5">
        <v>0</v>
      </c>
      <c r="G215" s="5">
        <v>0</v>
      </c>
      <c r="H215" s="9">
        <v>2</v>
      </c>
      <c r="I215" s="9">
        <v>15</v>
      </c>
      <c r="J215" s="288">
        <v>1.7</v>
      </c>
    </row>
    <row r="216" spans="1:10" ht="14">
      <c r="A216" s="24" t="s">
        <v>1664</v>
      </c>
      <c r="B216" s="10">
        <v>1.0808582322767233</v>
      </c>
      <c r="C216" s="5">
        <v>9</v>
      </c>
      <c r="D216" s="5">
        <v>2</v>
      </c>
      <c r="E216" s="5">
        <v>3</v>
      </c>
      <c r="F216" s="5">
        <v>1</v>
      </c>
      <c r="G216" s="5">
        <v>1</v>
      </c>
      <c r="H216" s="9">
        <v>4</v>
      </c>
      <c r="I216" s="9">
        <v>45</v>
      </c>
      <c r="J216" s="288">
        <v>1.75</v>
      </c>
    </row>
    <row r="217" spans="1:10" ht="14">
      <c r="A217" s="24" t="s">
        <v>1665</v>
      </c>
      <c r="B217" s="10">
        <v>1.0852104285167166</v>
      </c>
      <c r="C217" s="9">
        <v>1</v>
      </c>
      <c r="D217" s="5">
        <v>9</v>
      </c>
      <c r="E217" s="5">
        <v>5</v>
      </c>
      <c r="F217" s="5">
        <v>3</v>
      </c>
      <c r="G217" s="5">
        <v>2</v>
      </c>
      <c r="H217" s="9">
        <v>0</v>
      </c>
      <c r="I217" s="9">
        <v>5</v>
      </c>
      <c r="J217" s="288">
        <v>1.8</v>
      </c>
    </row>
    <row r="218" spans="1:10" ht="14">
      <c r="A218" s="24" t="s">
        <v>1666</v>
      </c>
      <c r="B218" s="10">
        <v>1.0818084687953129</v>
      </c>
      <c r="C218" s="5">
        <v>4</v>
      </c>
      <c r="D218" s="5">
        <v>6</v>
      </c>
      <c r="E218" s="5">
        <v>4</v>
      </c>
      <c r="F218" s="5">
        <v>3</v>
      </c>
      <c r="G218" s="5">
        <v>2</v>
      </c>
      <c r="H218" s="9">
        <v>1</v>
      </c>
      <c r="I218" s="9">
        <v>20</v>
      </c>
      <c r="J218" s="288">
        <v>1.8</v>
      </c>
    </row>
    <row r="219" spans="1:10" ht="14">
      <c r="A219" s="24" t="s">
        <v>1667</v>
      </c>
      <c r="B219" s="10">
        <v>1.0798233847529621</v>
      </c>
      <c r="C219" s="9">
        <v>3</v>
      </c>
      <c r="D219" s="5">
        <v>4</v>
      </c>
      <c r="E219" s="5">
        <v>6</v>
      </c>
      <c r="F219" s="5">
        <v>6</v>
      </c>
      <c r="G219" s="5">
        <v>1</v>
      </c>
      <c r="H219" s="9">
        <v>0</v>
      </c>
      <c r="I219" s="9">
        <v>15</v>
      </c>
      <c r="J219" s="288">
        <v>1.9</v>
      </c>
    </row>
    <row r="220" spans="1:10" ht="14">
      <c r="A220" s="24" t="s">
        <v>1668</v>
      </c>
      <c r="B220" s="10">
        <v>1.0842505584381559</v>
      </c>
      <c r="C220" s="5">
        <v>2</v>
      </c>
      <c r="D220" s="5">
        <v>6</v>
      </c>
      <c r="E220" s="5">
        <v>6</v>
      </c>
      <c r="F220" s="5">
        <v>4</v>
      </c>
      <c r="G220" s="5">
        <v>2</v>
      </c>
      <c r="H220" s="9">
        <v>0</v>
      </c>
      <c r="I220" s="9">
        <v>10</v>
      </c>
      <c r="J220" s="288">
        <v>1.9</v>
      </c>
    </row>
    <row r="221" spans="1:10" ht="14">
      <c r="A221" s="24" t="s">
        <v>1669</v>
      </c>
      <c r="B221" s="10">
        <v>1.0873652855472331</v>
      </c>
      <c r="C221" s="5">
        <v>0</v>
      </c>
      <c r="D221" s="5">
        <v>7</v>
      </c>
      <c r="E221" s="5">
        <v>7</v>
      </c>
      <c r="F221" s="5">
        <v>6</v>
      </c>
      <c r="G221" s="5">
        <v>0</v>
      </c>
      <c r="H221" s="9">
        <v>0</v>
      </c>
      <c r="I221" s="9">
        <v>0</v>
      </c>
      <c r="J221" s="288">
        <v>1.95</v>
      </c>
    </row>
    <row r="222" spans="1:10" ht="14">
      <c r="A222" s="24" t="s">
        <v>80</v>
      </c>
      <c r="B222" s="10">
        <v>1.0966327555096855</v>
      </c>
      <c r="C222" s="5">
        <v>0</v>
      </c>
      <c r="D222" s="5">
        <v>6</v>
      </c>
      <c r="E222" s="5">
        <v>9</v>
      </c>
      <c r="F222" s="5">
        <v>5</v>
      </c>
      <c r="G222" s="5">
        <v>0</v>
      </c>
      <c r="H222" s="9">
        <v>0</v>
      </c>
      <c r="I222" s="9">
        <v>0</v>
      </c>
      <c r="J222" s="288">
        <v>1.95</v>
      </c>
    </row>
    <row r="223" spans="1:10" ht="14">
      <c r="A223" s="24" t="s">
        <v>453</v>
      </c>
      <c r="B223" s="10">
        <v>1.0876142996929512</v>
      </c>
      <c r="C223" s="5">
        <v>0</v>
      </c>
      <c r="D223" s="5">
        <v>5</v>
      </c>
      <c r="E223" s="5">
        <v>9</v>
      </c>
      <c r="F223" s="5">
        <v>3</v>
      </c>
      <c r="G223" s="5">
        <v>1</v>
      </c>
      <c r="H223" s="9">
        <v>0</v>
      </c>
      <c r="I223" s="9">
        <v>0</v>
      </c>
      <c r="J223" s="288">
        <v>2</v>
      </c>
    </row>
    <row r="224" spans="1:10" ht="14">
      <c r="A224" s="24" t="s">
        <v>37</v>
      </c>
      <c r="B224" s="10">
        <v>1.0866951211714304</v>
      </c>
      <c r="C224" s="5">
        <v>2</v>
      </c>
      <c r="D224" s="5">
        <v>3</v>
      </c>
      <c r="E224" s="5">
        <v>10</v>
      </c>
      <c r="F224" s="5">
        <v>2</v>
      </c>
      <c r="G224" s="5">
        <v>1</v>
      </c>
      <c r="H224" s="9">
        <v>2</v>
      </c>
      <c r="I224" s="9">
        <v>10</v>
      </c>
      <c r="J224" s="288">
        <v>2.15</v>
      </c>
    </row>
    <row r="225" spans="1:11" ht="14">
      <c r="A225" s="24" t="s">
        <v>72</v>
      </c>
      <c r="B225" s="10">
        <v>1.1002951301116439</v>
      </c>
      <c r="C225" s="9">
        <v>1</v>
      </c>
      <c r="D225" s="5">
        <v>6</v>
      </c>
      <c r="E225" s="5">
        <v>4</v>
      </c>
      <c r="F225" s="5">
        <v>7</v>
      </c>
      <c r="G225" s="5">
        <v>1</v>
      </c>
      <c r="H225" s="9">
        <v>1</v>
      </c>
      <c r="I225" s="9">
        <v>5</v>
      </c>
      <c r="J225" s="288">
        <v>2.2000000000000002</v>
      </c>
    </row>
    <row r="226" spans="1:11" ht="14">
      <c r="A226" s="24" t="s">
        <v>73</v>
      </c>
      <c r="B226" s="10">
        <v>1.0873907321424894</v>
      </c>
      <c r="C226" s="5">
        <v>3</v>
      </c>
      <c r="D226" s="5">
        <v>3</v>
      </c>
      <c r="E226" s="5">
        <v>4</v>
      </c>
      <c r="F226" s="5">
        <v>6</v>
      </c>
      <c r="G226" s="5">
        <v>4</v>
      </c>
      <c r="H226" s="9">
        <v>0</v>
      </c>
      <c r="I226" s="9">
        <v>15</v>
      </c>
      <c r="J226" s="288">
        <v>2.25</v>
      </c>
    </row>
    <row r="227" spans="1:11" ht="14">
      <c r="A227" s="24" t="s">
        <v>1670</v>
      </c>
      <c r="B227" s="10">
        <v>1.0830706005651287</v>
      </c>
      <c r="C227" s="5">
        <v>1</v>
      </c>
      <c r="D227" s="5">
        <v>6</v>
      </c>
      <c r="E227" s="5">
        <v>1</v>
      </c>
      <c r="F227" s="5">
        <v>6</v>
      </c>
      <c r="G227" s="5">
        <v>2</v>
      </c>
      <c r="H227" s="9">
        <v>1</v>
      </c>
      <c r="I227" s="9">
        <v>5.8823529411764701</v>
      </c>
      <c r="J227" s="288">
        <v>2.2941176470588234</v>
      </c>
    </row>
    <row r="228" spans="1:11" ht="14">
      <c r="A228" s="24" t="s">
        <v>1671</v>
      </c>
      <c r="B228" s="10">
        <v>1.0851430544228591</v>
      </c>
      <c r="C228" s="5">
        <v>1</v>
      </c>
      <c r="D228" s="5">
        <v>5</v>
      </c>
      <c r="E228" s="5">
        <v>6</v>
      </c>
      <c r="F228" s="5">
        <v>5</v>
      </c>
      <c r="G228" s="5">
        <v>1</v>
      </c>
      <c r="H228" s="9">
        <v>2</v>
      </c>
      <c r="I228" s="9">
        <v>5</v>
      </c>
      <c r="J228" s="288">
        <v>2.2999999999999998</v>
      </c>
    </row>
    <row r="229" spans="1:11" ht="14">
      <c r="A229" s="24" t="s">
        <v>1672</v>
      </c>
      <c r="B229" s="10">
        <v>1.0868151283084777</v>
      </c>
      <c r="C229" s="5">
        <v>0</v>
      </c>
      <c r="D229" s="5">
        <v>1</v>
      </c>
      <c r="E229" s="5">
        <v>6</v>
      </c>
      <c r="F229" s="5">
        <v>6</v>
      </c>
      <c r="G229" s="5">
        <v>5</v>
      </c>
      <c r="H229" s="9">
        <v>2</v>
      </c>
      <c r="I229" s="9">
        <v>0</v>
      </c>
      <c r="J229" s="288">
        <v>3.05</v>
      </c>
    </row>
    <row r="230" spans="1:11" ht="14">
      <c r="A230" s="4"/>
      <c r="B230" s="22"/>
      <c r="C230" s="4"/>
      <c r="D230" s="4"/>
      <c r="E230" s="4"/>
      <c r="F230" s="4"/>
      <c r="G230" s="4"/>
      <c r="H230" s="4"/>
      <c r="I230" s="9"/>
      <c r="J230" s="288"/>
      <c r="K230" s="219"/>
    </row>
    <row r="231" spans="1:11" ht="14">
      <c r="A231" s="4" t="s">
        <v>456</v>
      </c>
      <c r="B231" s="49"/>
      <c r="C231"/>
      <c r="D231"/>
      <c r="E231"/>
      <c r="F231"/>
      <c r="G231"/>
      <c r="H231"/>
      <c r="I231"/>
      <c r="J231"/>
    </row>
    <row r="232" spans="1:11" ht="14">
      <c r="A232" s="4" t="s">
        <v>457</v>
      </c>
      <c r="B232" s="346"/>
      <c r="C232"/>
      <c r="D232"/>
      <c r="E232"/>
      <c r="F232"/>
      <c r="G232"/>
      <c r="H232"/>
      <c r="I232"/>
      <c r="J232"/>
    </row>
    <row r="233" spans="1:11" ht="14">
      <c r="A233" s="4" t="s">
        <v>1673</v>
      </c>
      <c r="B233" s="49"/>
      <c r="C233"/>
      <c r="D233"/>
      <c r="E233"/>
      <c r="F233"/>
      <c r="G233"/>
      <c r="H233"/>
      <c r="I233"/>
      <c r="J233"/>
    </row>
    <row r="234" spans="1:11" ht="14">
      <c r="A234" s="4" t="s">
        <v>458</v>
      </c>
      <c r="B234" s="49"/>
      <c r="C234"/>
      <c r="D234"/>
      <c r="E234"/>
      <c r="F234"/>
      <c r="G234"/>
      <c r="H234"/>
      <c r="I234"/>
      <c r="J234"/>
    </row>
    <row r="235" spans="1:11">
      <c r="A235"/>
      <c r="B235" s="49"/>
      <c r="C235"/>
      <c r="D235"/>
      <c r="E235"/>
      <c r="F235"/>
      <c r="G235"/>
      <c r="H235"/>
      <c r="I235"/>
      <c r="J235"/>
    </row>
    <row r="236" spans="1:11" ht="14">
      <c r="A236" s="277"/>
      <c r="B236" s="49"/>
      <c r="C236"/>
      <c r="D236"/>
      <c r="E236"/>
      <c r="F236"/>
      <c r="G236"/>
      <c r="H236"/>
      <c r="I236"/>
      <c r="J236"/>
    </row>
    <row r="237" spans="1:11" ht="14">
      <c r="A237" s="4"/>
      <c r="B237" s="10"/>
      <c r="C237" s="5"/>
      <c r="D237" s="5"/>
      <c r="E237" s="5"/>
      <c r="F237" s="5"/>
      <c r="G237" s="5"/>
      <c r="H237" s="5"/>
      <c r="I237" s="9"/>
      <c r="J237" s="288"/>
    </row>
    <row r="238" spans="1:11" ht="14">
      <c r="A238" s="4"/>
      <c r="B238" s="10"/>
      <c r="C238" s="5"/>
      <c r="D238" s="5"/>
      <c r="E238" s="5"/>
      <c r="F238" s="5"/>
      <c r="G238" s="5"/>
      <c r="H238" s="5"/>
      <c r="I238" s="9"/>
      <c r="J238" s="288"/>
    </row>
    <row r="239" spans="1:11" ht="14">
      <c r="A239" s="4"/>
      <c r="B239" s="10"/>
      <c r="C239" s="5"/>
      <c r="D239" s="5"/>
      <c r="E239" s="5"/>
      <c r="F239" s="5"/>
      <c r="G239" s="5"/>
      <c r="H239" s="5"/>
      <c r="I239" s="9"/>
      <c r="J239" s="288"/>
    </row>
    <row r="240" spans="1:11" ht="14">
      <c r="A240" s="4"/>
      <c r="B240" s="10"/>
      <c r="C240" s="5"/>
      <c r="D240" s="5"/>
      <c r="E240" s="5"/>
      <c r="F240" s="5"/>
      <c r="G240" s="5"/>
      <c r="H240" s="5"/>
      <c r="I240" s="9"/>
      <c r="J240" s="288"/>
    </row>
    <row r="241" spans="1:10" ht="14">
      <c r="A241" s="4"/>
      <c r="B241" s="10"/>
      <c r="C241" s="5"/>
      <c r="D241" s="5"/>
      <c r="E241" s="5"/>
      <c r="F241" s="5"/>
      <c r="G241" s="5"/>
      <c r="H241" s="5"/>
      <c r="I241" s="9"/>
      <c r="J241" s="288"/>
    </row>
    <row r="242" spans="1:10" ht="14">
      <c r="A242" s="4"/>
      <c r="B242" s="10"/>
      <c r="C242" s="5"/>
      <c r="D242" s="5"/>
      <c r="E242" s="5"/>
      <c r="F242" s="5"/>
      <c r="G242" s="5"/>
      <c r="H242" s="5"/>
      <c r="I242" s="9"/>
      <c r="J242" s="288"/>
    </row>
    <row r="243" spans="1:10" ht="14">
      <c r="A243" s="4"/>
      <c r="B243" s="10"/>
      <c r="C243" s="5"/>
      <c r="D243" s="5"/>
      <c r="E243" s="5"/>
      <c r="F243" s="5"/>
      <c r="G243" s="5"/>
      <c r="H243" s="5"/>
      <c r="I243" s="9"/>
      <c r="J243" s="288"/>
    </row>
    <row r="244" spans="1:10" ht="14">
      <c r="A244" s="4"/>
      <c r="B244" s="10"/>
      <c r="C244" s="5"/>
      <c r="D244" s="5"/>
      <c r="E244" s="5"/>
      <c r="F244" s="5"/>
      <c r="G244" s="5"/>
      <c r="H244" s="5"/>
      <c r="I244" s="9"/>
      <c r="J244" s="288"/>
    </row>
    <row r="245" spans="1:10" ht="14">
      <c r="A245" s="4"/>
      <c r="B245" s="10"/>
      <c r="C245" s="5"/>
      <c r="D245" s="5"/>
      <c r="E245" s="5"/>
      <c r="F245" s="5"/>
      <c r="G245" s="5"/>
      <c r="H245" s="5"/>
      <c r="I245" s="9"/>
      <c r="J245" s="288"/>
    </row>
    <row r="246" spans="1:10" ht="14">
      <c r="A246" s="4"/>
      <c r="B246" s="10"/>
      <c r="C246" s="5"/>
      <c r="D246" s="5"/>
      <c r="E246" s="5"/>
      <c r="F246" s="5"/>
      <c r="G246" s="5"/>
      <c r="H246" s="5"/>
      <c r="I246" s="9"/>
      <c r="J246" s="288"/>
    </row>
    <row r="247" spans="1:10" ht="14">
      <c r="A247" s="4"/>
      <c r="B247" s="10"/>
      <c r="C247" s="5"/>
      <c r="D247" s="5"/>
      <c r="E247" s="5"/>
      <c r="F247" s="5"/>
      <c r="G247" s="5"/>
      <c r="H247" s="5"/>
      <c r="I247" s="9"/>
      <c r="J247" s="288"/>
    </row>
    <row r="248" spans="1:10" ht="14">
      <c r="A248" s="4"/>
      <c r="B248" s="10"/>
      <c r="C248" s="5"/>
      <c r="D248" s="5"/>
      <c r="E248" s="5"/>
      <c r="F248" s="5"/>
      <c r="G248" s="5"/>
      <c r="H248" s="5"/>
      <c r="I248" s="9"/>
      <c r="J248" s="288"/>
    </row>
    <row r="249" spans="1:10" ht="14">
      <c r="A249" s="4"/>
      <c r="B249" s="10"/>
      <c r="C249" s="5"/>
      <c r="D249" s="5"/>
      <c r="E249" s="5"/>
      <c r="F249" s="5"/>
      <c r="G249" s="5"/>
      <c r="H249" s="5"/>
      <c r="I249" s="9"/>
      <c r="J249" s="288"/>
    </row>
    <row r="250" spans="1:10" ht="14">
      <c r="A250" s="4"/>
      <c r="B250" s="10"/>
      <c r="C250" s="5"/>
      <c r="D250" s="5"/>
      <c r="E250" s="5"/>
      <c r="F250" s="5"/>
      <c r="G250" s="5"/>
      <c r="H250" s="5"/>
      <c r="I250" s="9"/>
      <c r="J250" s="288"/>
    </row>
    <row r="251" spans="1:10" ht="14">
      <c r="A251" s="1"/>
      <c r="B251" s="73"/>
      <c r="C251" s="331"/>
      <c r="D251" s="331"/>
      <c r="E251" s="331"/>
      <c r="F251" s="331"/>
      <c r="G251" s="331"/>
      <c r="H251" s="331"/>
      <c r="I251" s="7"/>
      <c r="J251" s="370"/>
    </row>
    <row r="252" spans="1:10" ht="14">
      <c r="A252" s="1"/>
      <c r="B252" s="73"/>
      <c r="C252" s="331"/>
      <c r="D252" s="331"/>
      <c r="E252" s="331"/>
      <c r="F252" s="331"/>
      <c r="G252" s="331"/>
      <c r="H252" s="331"/>
      <c r="I252" s="7"/>
      <c r="J252" s="370"/>
    </row>
    <row r="253" spans="1:10" ht="14">
      <c r="A253" s="4"/>
      <c r="B253" s="10"/>
      <c r="C253" s="5"/>
      <c r="D253" s="5"/>
      <c r="E253" s="5"/>
      <c r="F253" s="5"/>
      <c r="G253" s="5"/>
      <c r="H253" s="5"/>
      <c r="I253" s="9"/>
      <c r="J253" s="288"/>
    </row>
    <row r="254" spans="1:10" ht="14">
      <c r="A254" s="4"/>
      <c r="B254" s="10"/>
      <c r="C254" s="5"/>
      <c r="D254" s="5"/>
      <c r="E254" s="5"/>
      <c r="F254" s="5"/>
      <c r="G254" s="5"/>
      <c r="H254" s="5"/>
      <c r="I254" s="9"/>
      <c r="J254" s="288"/>
    </row>
    <row r="255" spans="1:10" ht="14">
      <c r="A255" s="4"/>
      <c r="B255" s="5"/>
      <c r="C255" s="5"/>
      <c r="D255" s="5"/>
      <c r="E255" s="5"/>
      <c r="F255" s="5"/>
      <c r="G255" s="5"/>
      <c r="H255" s="5"/>
      <c r="I255" s="9"/>
      <c r="J255" s="288"/>
    </row>
    <row r="256" spans="1:10" ht="14">
      <c r="A256" s="329"/>
      <c r="B256" s="5"/>
      <c r="C256" s="5"/>
      <c r="D256" s="5"/>
      <c r="E256" s="5"/>
      <c r="F256" s="5"/>
      <c r="G256" s="5"/>
      <c r="H256" s="5"/>
      <c r="I256" s="9"/>
      <c r="J256" s="288"/>
    </row>
    <row r="257" spans="1:10" ht="14">
      <c r="A257" s="4"/>
      <c r="B257" s="10"/>
      <c r="C257" s="5"/>
      <c r="D257" s="5"/>
      <c r="E257" s="5"/>
      <c r="F257" s="5"/>
      <c r="G257" s="5"/>
      <c r="H257" s="5"/>
      <c r="I257" s="9"/>
      <c r="J257" s="288"/>
    </row>
    <row r="258" spans="1:10" ht="14">
      <c r="A258" s="4"/>
      <c r="B258" s="10"/>
      <c r="C258" s="5"/>
      <c r="D258" s="5"/>
      <c r="E258" s="5"/>
      <c r="F258" s="5"/>
      <c r="G258" s="5"/>
      <c r="H258" s="5"/>
      <c r="I258" s="9"/>
      <c r="J258" s="288"/>
    </row>
    <row r="259" spans="1:10" ht="14">
      <c r="A259" s="4"/>
      <c r="B259" s="10"/>
      <c r="C259" s="5"/>
      <c r="D259" s="5"/>
      <c r="E259" s="5"/>
      <c r="F259" s="5"/>
      <c r="G259" s="5"/>
      <c r="H259" s="5"/>
      <c r="I259" s="9"/>
      <c r="J259" s="288"/>
    </row>
    <row r="260" spans="1:10" ht="14">
      <c r="A260" s="1"/>
      <c r="B260" s="73"/>
      <c r="C260" s="331"/>
      <c r="D260" s="331"/>
      <c r="E260" s="331"/>
      <c r="F260" s="331"/>
      <c r="G260" s="331"/>
      <c r="H260" s="331"/>
      <c r="I260" s="7"/>
      <c r="J260" s="370"/>
    </row>
    <row r="261" spans="1:10" ht="14">
      <c r="A261" s="4"/>
      <c r="B261" s="10"/>
      <c r="C261" s="5"/>
      <c r="D261" s="5"/>
      <c r="E261" s="5"/>
      <c r="F261" s="5"/>
      <c r="G261" s="5"/>
      <c r="H261" s="5"/>
      <c r="I261" s="9"/>
      <c r="J261" s="288"/>
    </row>
    <row r="262" spans="1:10" ht="14">
      <c r="A262" s="4"/>
      <c r="B262" s="10"/>
      <c r="C262" s="5"/>
      <c r="D262" s="5"/>
      <c r="E262" s="5"/>
      <c r="F262" s="5"/>
      <c r="G262" s="5"/>
      <c r="H262" s="5"/>
      <c r="I262" s="9"/>
      <c r="J262" s="288"/>
    </row>
    <row r="263" spans="1:10" ht="14">
      <c r="A263" s="4"/>
      <c r="B263" s="10"/>
      <c r="C263" s="5"/>
      <c r="D263" s="5"/>
      <c r="E263" s="5"/>
      <c r="F263" s="5"/>
      <c r="G263" s="5"/>
      <c r="H263" s="5"/>
      <c r="I263" s="9"/>
      <c r="J263" s="288"/>
    </row>
    <row r="264" spans="1:10" ht="14">
      <c r="A264" s="4"/>
      <c r="B264" s="10"/>
      <c r="C264" s="5"/>
      <c r="D264" s="5"/>
      <c r="E264" s="5"/>
      <c r="F264" s="5"/>
      <c r="G264" s="5"/>
      <c r="H264" s="5"/>
      <c r="I264" s="9"/>
      <c r="J264" s="288"/>
    </row>
    <row r="265" spans="1:10" ht="14">
      <c r="A265" s="4"/>
      <c r="B265" s="10"/>
      <c r="C265" s="5"/>
      <c r="D265" s="5"/>
      <c r="E265" s="5"/>
      <c r="F265" s="5"/>
      <c r="G265" s="5"/>
      <c r="H265" s="5"/>
      <c r="I265" s="9"/>
      <c r="J265" s="288"/>
    </row>
    <row r="266" spans="1:10" ht="14">
      <c r="A266" s="4"/>
      <c r="B266" s="10"/>
      <c r="C266" s="5"/>
      <c r="D266" s="5"/>
      <c r="E266" s="5"/>
      <c r="F266" s="5"/>
      <c r="G266" s="5"/>
      <c r="H266" s="5"/>
      <c r="I266" s="9"/>
      <c r="J266" s="288"/>
    </row>
    <row r="267" spans="1:10" ht="14">
      <c r="A267" s="4"/>
      <c r="B267" s="10"/>
      <c r="C267" s="5"/>
      <c r="D267" s="5"/>
      <c r="E267" s="5"/>
      <c r="F267" s="5"/>
      <c r="G267" s="5"/>
      <c r="H267" s="5"/>
      <c r="I267" s="9"/>
      <c r="J267" s="288"/>
    </row>
    <row r="268" spans="1:10" ht="14">
      <c r="A268" s="4"/>
      <c r="B268" s="10"/>
      <c r="C268" s="5"/>
      <c r="D268" s="5"/>
      <c r="E268" s="5"/>
      <c r="F268" s="5"/>
      <c r="G268" s="5"/>
      <c r="H268" s="5"/>
      <c r="I268" s="9"/>
      <c r="J268" s="288"/>
    </row>
    <row r="269" spans="1:10" ht="14">
      <c r="A269" s="4"/>
      <c r="B269" s="10"/>
      <c r="C269" s="5"/>
      <c r="D269" s="5"/>
      <c r="E269" s="5"/>
      <c r="F269" s="5"/>
      <c r="G269" s="5"/>
      <c r="H269" s="5"/>
      <c r="I269" s="9"/>
      <c r="J269" s="288"/>
    </row>
    <row r="270" spans="1:10" ht="14">
      <c r="A270" s="4"/>
      <c r="B270" s="10"/>
      <c r="C270" s="5"/>
      <c r="D270" s="5"/>
      <c r="E270" s="5"/>
      <c r="F270" s="5"/>
      <c r="G270" s="5"/>
      <c r="H270" s="5"/>
      <c r="I270" s="9"/>
      <c r="J270" s="288"/>
    </row>
    <row r="271" spans="1:10" ht="14">
      <c r="A271" s="4"/>
      <c r="B271" s="10"/>
      <c r="C271" s="5"/>
      <c r="D271" s="5"/>
      <c r="E271" s="5"/>
      <c r="F271" s="5"/>
      <c r="G271" s="5"/>
      <c r="H271" s="5"/>
      <c r="I271" s="9"/>
      <c r="J271" s="288"/>
    </row>
    <row r="272" spans="1:10" ht="14">
      <c r="A272" s="4"/>
      <c r="B272" s="10"/>
      <c r="C272" s="5"/>
      <c r="D272" s="5"/>
      <c r="E272" s="5"/>
      <c r="F272" s="5"/>
      <c r="G272" s="5"/>
      <c r="H272" s="5"/>
      <c r="I272" s="9"/>
      <c r="J272" s="288"/>
    </row>
    <row r="273" spans="1:10" ht="14">
      <c r="A273" s="1"/>
      <c r="B273" s="73"/>
      <c r="C273" s="331"/>
      <c r="D273" s="331"/>
      <c r="E273" s="331"/>
      <c r="F273" s="331"/>
      <c r="G273" s="331"/>
      <c r="H273" s="331"/>
      <c r="I273" s="7"/>
      <c r="J273" s="370"/>
    </row>
    <row r="274" spans="1:10" ht="14">
      <c r="A274" s="4"/>
      <c r="B274" s="10"/>
      <c r="C274" s="5"/>
      <c r="D274" s="5"/>
      <c r="E274" s="5"/>
      <c r="F274" s="5"/>
      <c r="G274" s="5"/>
      <c r="H274" s="5"/>
      <c r="I274" s="9"/>
      <c r="J274" s="288"/>
    </row>
    <row r="275" spans="1:10" ht="14">
      <c r="A275" s="219"/>
      <c r="B275" s="332"/>
      <c r="C275" s="332"/>
      <c r="D275" s="332"/>
      <c r="E275" s="332"/>
      <c r="F275" s="332"/>
      <c r="G275" s="332"/>
      <c r="H275" s="332"/>
      <c r="I275" s="232"/>
      <c r="J275" s="249"/>
    </row>
    <row r="276" spans="1:10" ht="14">
      <c r="A276" s="219"/>
      <c r="B276" s="332"/>
      <c r="C276" s="332"/>
      <c r="D276" s="332"/>
      <c r="E276" s="332"/>
      <c r="F276" s="332"/>
      <c r="G276" s="332"/>
      <c r="H276" s="332"/>
      <c r="I276" s="232"/>
      <c r="J276" s="249"/>
    </row>
    <row r="277" spans="1:10" ht="14">
      <c r="A277" s="219"/>
      <c r="B277" s="332"/>
      <c r="C277" s="332"/>
      <c r="D277" s="332"/>
      <c r="E277" s="332"/>
      <c r="F277" s="332"/>
      <c r="G277" s="332"/>
      <c r="H277" s="332"/>
      <c r="I277" s="232"/>
      <c r="J277" s="249"/>
    </row>
    <row r="278" spans="1:10" ht="14">
      <c r="A278" s="219"/>
      <c r="B278" s="332"/>
      <c r="C278" s="332"/>
      <c r="D278" s="332"/>
      <c r="E278" s="332"/>
      <c r="F278" s="332"/>
      <c r="G278" s="332"/>
      <c r="H278" s="332"/>
      <c r="I278" s="232"/>
      <c r="J278" s="249"/>
    </row>
    <row r="279" spans="1:10" ht="14">
      <c r="A279" s="219"/>
      <c r="B279" s="332"/>
      <c r="C279" s="332"/>
      <c r="D279" s="332"/>
      <c r="E279" s="332"/>
      <c r="F279" s="332"/>
      <c r="G279" s="332"/>
      <c r="H279" s="332"/>
      <c r="I279" s="232"/>
      <c r="J279" s="249"/>
    </row>
    <row r="280" spans="1:10" ht="14">
      <c r="A280" s="219"/>
      <c r="B280" s="332"/>
      <c r="C280" s="332"/>
      <c r="D280" s="332"/>
      <c r="E280" s="332"/>
      <c r="F280" s="332"/>
      <c r="G280" s="332"/>
      <c r="H280" s="332"/>
      <c r="I280" s="232"/>
      <c r="J280" s="249"/>
    </row>
  </sheetData>
  <mergeCells count="3">
    <mergeCell ref="A4:J4"/>
    <mergeCell ref="A5:J5"/>
    <mergeCell ref="C8:H8"/>
  </mergeCells>
  <pageMargins left="0.75" right="0.75" top="1" bottom="1" header="0.5" footer="0.5"/>
  <pageSetup scale="68" fitToHeight="10" orientation="portrait" r:id="rId1"/>
  <headerFooter alignWithMargins="0"/>
  <rowBreaks count="1" manualBreakCount="1">
    <brk id="131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H1563"/>
  <sheetViews>
    <sheetView workbookViewId="0">
      <pane xSplit="19" ySplit="2" topLeftCell="AT3" activePane="bottomRight" state="frozen"/>
      <selection pane="topRight" activeCell="T50" sqref="T50"/>
      <selection pane="bottomLeft" activeCell="T50" sqref="T50"/>
      <selection pane="bottomRight" activeCell="BG6" sqref="BG6"/>
    </sheetView>
  </sheetViews>
  <sheetFormatPr baseColWidth="10" defaultColWidth="12.33203125" defaultRowHeight="14"/>
  <cols>
    <col min="1" max="1" width="26.83203125" style="4" customWidth="1"/>
    <col min="2" max="2" width="6.6640625" style="4" bestFit="1" customWidth="1"/>
    <col min="3" max="4" width="6.6640625" style="5" bestFit="1" customWidth="1"/>
    <col min="5" max="5" width="7.33203125" style="4" bestFit="1" customWidth="1"/>
    <col min="6" max="6" width="9.33203125" style="5" customWidth="1"/>
    <col min="7" max="7" width="8.33203125" style="4" customWidth="1"/>
    <col min="8" max="8" width="8.33203125" style="5" customWidth="1"/>
    <col min="9" max="9" width="7.33203125" style="4" customWidth="1"/>
    <col min="10" max="11" width="7.33203125" style="5" bestFit="1" customWidth="1"/>
    <col min="12" max="13" width="9.33203125" style="4" customWidth="1"/>
    <col min="14" max="15" width="8.33203125" style="4" customWidth="1"/>
    <col min="16" max="17" width="8" style="5" customWidth="1"/>
    <col min="18" max="18" width="7.33203125" style="4" customWidth="1"/>
    <col min="19" max="19" width="9" style="4" customWidth="1"/>
    <col min="20" max="21" width="9" style="24" customWidth="1"/>
    <col min="22" max="24" width="9" style="4" customWidth="1"/>
    <col min="25" max="37" width="8.33203125" style="4" customWidth="1"/>
    <col min="38" max="38" width="8.33203125" style="5" customWidth="1"/>
    <col min="39" max="39" width="8.33203125" style="4" customWidth="1"/>
    <col min="40" max="41" width="7.33203125" style="4" customWidth="1"/>
    <col min="42" max="46" width="8.33203125" style="4" customWidth="1"/>
    <col min="47" max="47" width="6.33203125" style="4" customWidth="1"/>
    <col min="48" max="48" width="8" style="4" customWidth="1"/>
    <col min="49" max="49" width="7.33203125" style="5" customWidth="1"/>
    <col min="50" max="50" width="5.83203125" style="5" customWidth="1"/>
    <col min="51" max="53" width="5.1640625" style="5" bestFit="1" customWidth="1"/>
    <col min="54" max="54" width="3.33203125" style="5" customWidth="1"/>
    <col min="55" max="55" width="8.33203125" style="5" bestFit="1" customWidth="1"/>
    <col min="56" max="56" width="6.33203125" style="5" customWidth="1"/>
    <col min="57" max="57" width="5.1640625" style="5" customWidth="1"/>
    <col min="58" max="59" width="12.33203125" style="4" customWidth="1"/>
    <col min="60" max="60" width="9.1640625" style="4" customWidth="1"/>
    <col min="61" max="16384" width="12.33203125" style="4"/>
  </cols>
  <sheetData>
    <row r="1" spans="1:60">
      <c r="B1" s="5">
        <v>2024</v>
      </c>
      <c r="C1" s="5">
        <v>2023</v>
      </c>
      <c r="D1" s="5">
        <v>2022</v>
      </c>
      <c r="E1" s="5">
        <v>2021</v>
      </c>
      <c r="F1" s="5">
        <v>2020</v>
      </c>
      <c r="G1" s="5">
        <v>2019</v>
      </c>
      <c r="H1" s="5">
        <v>2018</v>
      </c>
      <c r="I1" s="5">
        <v>2017</v>
      </c>
      <c r="J1" s="5">
        <v>2016</v>
      </c>
      <c r="K1" s="5">
        <v>2015</v>
      </c>
      <c r="L1" s="5">
        <v>2014</v>
      </c>
      <c r="M1" s="5">
        <v>2013</v>
      </c>
      <c r="N1" s="5">
        <v>2012</v>
      </c>
      <c r="O1" s="5">
        <v>2011</v>
      </c>
      <c r="P1" s="5">
        <v>2010</v>
      </c>
      <c r="Q1" s="5">
        <v>2009</v>
      </c>
      <c r="R1" s="24">
        <v>2008</v>
      </c>
      <c r="S1" s="24">
        <v>2007</v>
      </c>
      <c r="T1" s="24">
        <v>2006</v>
      </c>
      <c r="U1" s="24">
        <v>2005</v>
      </c>
      <c r="V1" s="5">
        <v>2004</v>
      </c>
      <c r="W1" s="5">
        <v>2003</v>
      </c>
      <c r="X1" s="5">
        <v>2002</v>
      </c>
      <c r="Y1" s="5">
        <v>2001</v>
      </c>
      <c r="Z1" s="5">
        <v>2024</v>
      </c>
      <c r="AA1" s="5">
        <v>2023</v>
      </c>
      <c r="AB1" s="5">
        <v>2022</v>
      </c>
      <c r="AC1" s="5">
        <v>2021</v>
      </c>
      <c r="AD1" s="5">
        <v>2020</v>
      </c>
      <c r="AE1" s="5">
        <v>2019</v>
      </c>
      <c r="AF1" s="5">
        <v>2018</v>
      </c>
      <c r="AG1" s="5">
        <v>2017</v>
      </c>
      <c r="AH1" s="5">
        <v>2016</v>
      </c>
      <c r="AI1" s="5">
        <v>2015</v>
      </c>
      <c r="AJ1" s="5">
        <v>2014</v>
      </c>
      <c r="AK1" s="5">
        <v>2013</v>
      </c>
      <c r="AL1" s="5">
        <v>2012</v>
      </c>
      <c r="AM1" s="5">
        <v>2011</v>
      </c>
      <c r="AN1" s="5">
        <v>2010</v>
      </c>
      <c r="AO1" s="5">
        <v>2009</v>
      </c>
      <c r="AP1" s="5">
        <v>2008</v>
      </c>
      <c r="AQ1" s="5">
        <v>2007</v>
      </c>
      <c r="AR1" s="5">
        <v>2006</v>
      </c>
      <c r="AS1" s="5">
        <v>2005</v>
      </c>
      <c r="AT1" s="5">
        <v>2004</v>
      </c>
      <c r="AU1" s="5">
        <v>2003</v>
      </c>
      <c r="AV1" s="5">
        <v>2002</v>
      </c>
      <c r="AW1" s="5">
        <v>2001</v>
      </c>
      <c r="AX1" s="5">
        <v>2000</v>
      </c>
      <c r="AY1" s="5">
        <v>1999</v>
      </c>
      <c r="AZ1" s="5">
        <v>1998</v>
      </c>
      <c r="BA1" s="5">
        <v>1997</v>
      </c>
      <c r="BC1" s="5" t="s">
        <v>459</v>
      </c>
      <c r="BE1" s="5" t="s">
        <v>460</v>
      </c>
    </row>
    <row r="2" spans="1:60">
      <c r="A2" s="3" t="s">
        <v>13</v>
      </c>
      <c r="B2" s="330" t="s">
        <v>461</v>
      </c>
      <c r="C2" s="330" t="s">
        <v>12</v>
      </c>
      <c r="D2" s="330" t="s">
        <v>461</v>
      </c>
      <c r="E2" s="330" t="s">
        <v>461</v>
      </c>
      <c r="F2" s="330" t="s">
        <v>461</v>
      </c>
      <c r="G2" s="330" t="s">
        <v>461</v>
      </c>
      <c r="H2" s="330" t="s">
        <v>461</v>
      </c>
      <c r="I2" s="330" t="s">
        <v>461</v>
      </c>
      <c r="J2" s="330" t="s">
        <v>461</v>
      </c>
      <c r="K2" s="330" t="s">
        <v>461</v>
      </c>
      <c r="L2" s="32" t="s">
        <v>461</v>
      </c>
      <c r="M2" s="32" t="s">
        <v>461</v>
      </c>
      <c r="N2" s="32" t="s">
        <v>461</v>
      </c>
      <c r="O2" s="32" t="s">
        <v>461</v>
      </c>
      <c r="P2" s="32" t="s">
        <v>461</v>
      </c>
      <c r="Q2" s="330" t="s">
        <v>461</v>
      </c>
      <c r="R2" s="32" t="s">
        <v>461</v>
      </c>
      <c r="S2" s="32" t="s">
        <v>461</v>
      </c>
      <c r="T2" s="32" t="s">
        <v>461</v>
      </c>
      <c r="U2" s="32" t="s">
        <v>461</v>
      </c>
      <c r="V2" s="330" t="s">
        <v>461</v>
      </c>
      <c r="W2" s="330" t="s">
        <v>461</v>
      </c>
      <c r="X2" s="330" t="s">
        <v>461</v>
      </c>
      <c r="Y2" s="330" t="s">
        <v>461</v>
      </c>
      <c r="Z2" s="330" t="s">
        <v>12</v>
      </c>
      <c r="AA2" s="330" t="s">
        <v>12</v>
      </c>
      <c r="AB2" s="330" t="s">
        <v>12</v>
      </c>
      <c r="AC2" s="330" t="s">
        <v>12</v>
      </c>
      <c r="AD2" s="330" t="s">
        <v>12</v>
      </c>
      <c r="AE2" s="330" t="s">
        <v>12</v>
      </c>
      <c r="AF2" s="330" t="s">
        <v>12</v>
      </c>
      <c r="AG2" s="330" t="s">
        <v>12</v>
      </c>
      <c r="AH2" s="330" t="s">
        <v>12</v>
      </c>
      <c r="AI2" s="330" t="s">
        <v>12</v>
      </c>
      <c r="AJ2" s="330" t="s">
        <v>12</v>
      </c>
      <c r="AK2" s="330" t="s">
        <v>12</v>
      </c>
      <c r="AL2" s="330" t="s">
        <v>12</v>
      </c>
      <c r="AM2" s="330" t="s">
        <v>12</v>
      </c>
      <c r="AN2" s="330" t="s">
        <v>12</v>
      </c>
      <c r="AO2" s="330" t="s">
        <v>12</v>
      </c>
      <c r="AP2" s="330" t="s">
        <v>12</v>
      </c>
      <c r="AQ2" s="330" t="s">
        <v>12</v>
      </c>
      <c r="AR2" s="330" t="s">
        <v>12</v>
      </c>
      <c r="AS2" s="330" t="s">
        <v>12</v>
      </c>
      <c r="AT2" s="330" t="s">
        <v>12</v>
      </c>
      <c r="AU2" s="330" t="s">
        <v>12</v>
      </c>
      <c r="AV2" s="330" t="s">
        <v>12</v>
      </c>
      <c r="AW2" s="330" t="s">
        <v>12</v>
      </c>
      <c r="AX2" s="330" t="s">
        <v>12</v>
      </c>
      <c r="AY2" s="330" t="s">
        <v>12</v>
      </c>
      <c r="AZ2" s="330" t="s">
        <v>12</v>
      </c>
      <c r="BA2" s="330" t="s">
        <v>12</v>
      </c>
      <c r="BB2" s="330" t="s">
        <v>15</v>
      </c>
      <c r="BC2" s="330" t="s">
        <v>462</v>
      </c>
      <c r="BD2" s="330" t="s">
        <v>462</v>
      </c>
    </row>
    <row r="3" spans="1:60">
      <c r="A3" s="1" t="s">
        <v>106</v>
      </c>
      <c r="B3" s="5" t="s">
        <v>463</v>
      </c>
      <c r="C3" s="5" t="s">
        <v>463</v>
      </c>
      <c r="D3" s="5" t="s">
        <v>463</v>
      </c>
      <c r="E3" s="5" t="s">
        <v>463</v>
      </c>
      <c r="F3" s="331" t="s">
        <v>464</v>
      </c>
      <c r="G3" s="331" t="s">
        <v>463</v>
      </c>
      <c r="H3" s="331" t="s">
        <v>464</v>
      </c>
      <c r="I3" s="331" t="s">
        <v>464</v>
      </c>
      <c r="J3" s="331" t="s">
        <v>463</v>
      </c>
      <c r="K3" s="331" t="s">
        <v>464</v>
      </c>
      <c r="L3" s="331" t="s">
        <v>464</v>
      </c>
      <c r="M3" s="331" t="s">
        <v>464</v>
      </c>
      <c r="N3" s="331" t="s">
        <v>464</v>
      </c>
      <c r="O3" s="331" t="s">
        <v>464</v>
      </c>
      <c r="P3" s="331" t="s">
        <v>464</v>
      </c>
      <c r="Q3" s="198"/>
      <c r="R3" s="198"/>
      <c r="S3" s="198"/>
      <c r="T3" s="198"/>
      <c r="U3" s="198"/>
      <c r="V3" s="199"/>
      <c r="W3" s="188"/>
      <c r="X3" s="188"/>
      <c r="Y3" s="200"/>
      <c r="Z3" s="87">
        <v>324.186666</v>
      </c>
      <c r="AA3" s="84">
        <v>116.5</v>
      </c>
      <c r="AB3" s="87">
        <v>377.5</v>
      </c>
      <c r="AC3" s="84">
        <v>330.21599386189257</v>
      </c>
      <c r="AD3" s="198">
        <v>148.5</v>
      </c>
      <c r="AE3" s="84">
        <v>221.07535549872122</v>
      </c>
      <c r="AF3" s="84">
        <v>356.48822000000001</v>
      </c>
      <c r="AG3" s="7">
        <v>438.67560000000003</v>
      </c>
      <c r="AH3" s="84">
        <v>394.87784600000003</v>
      </c>
      <c r="AI3" s="84">
        <v>367.25</v>
      </c>
      <c r="AJ3" s="7">
        <v>251.11422600000003</v>
      </c>
      <c r="AK3" s="7">
        <v>289.43404600000002</v>
      </c>
      <c r="AL3" s="7">
        <v>289</v>
      </c>
      <c r="AM3" s="7">
        <v>279.28615000000008</v>
      </c>
      <c r="AN3" s="7">
        <v>355.93415000000005</v>
      </c>
      <c r="AO3" s="331"/>
      <c r="AP3" s="331"/>
      <c r="AQ3" s="331"/>
      <c r="AR3" s="331"/>
      <c r="AS3" s="25"/>
      <c r="AT3" s="25"/>
      <c r="AU3" s="25"/>
      <c r="AV3" s="25"/>
      <c r="AW3" s="25"/>
      <c r="AX3" s="25"/>
      <c r="AY3" s="25"/>
      <c r="AZ3" s="25"/>
      <c r="BA3" s="25"/>
      <c r="BB3" s="5">
        <f t="shared" ref="BB3:BB36" si="0">COUNTA(Z3:AB3)</f>
        <v>3</v>
      </c>
      <c r="BC3" s="9">
        <f t="shared" ref="BC3:BC36" si="1">AVERAGE(Z3:AB3)</f>
        <v>272.72888866666671</v>
      </c>
      <c r="BD3" s="9">
        <f t="shared" ref="BD3:BD36" si="2">IF(BB3=3,BC3,IF(BB3=2,ROUND(BC3,0)&amp;"*",IF(BB3=1,"-")))</f>
        <v>272.72888866666671</v>
      </c>
      <c r="BE3" s="7">
        <v>272.72888866666671</v>
      </c>
      <c r="BF3" s="25"/>
      <c r="BG3" s="25"/>
      <c r="BH3" s="25"/>
    </row>
    <row r="4" spans="1:60">
      <c r="A4" s="4" t="s">
        <v>1674</v>
      </c>
      <c r="B4" s="5" t="s">
        <v>463</v>
      </c>
      <c r="C4" s="5" t="s">
        <v>463</v>
      </c>
      <c r="D4" s="5" t="s">
        <v>463</v>
      </c>
      <c r="E4" s="5"/>
      <c r="F4" s="4"/>
      <c r="G4" s="87"/>
      <c r="H4" s="87"/>
      <c r="I4" s="87"/>
      <c r="J4" s="87"/>
      <c r="K4" s="87"/>
      <c r="L4" s="87"/>
      <c r="M4" s="87"/>
      <c r="N4" s="78"/>
      <c r="O4" s="11"/>
      <c r="P4" s="4"/>
      <c r="Q4" s="87"/>
      <c r="R4" s="87"/>
      <c r="S4" s="87"/>
      <c r="T4" s="87"/>
      <c r="U4" s="86"/>
      <c r="V4" s="86"/>
      <c r="W4" s="86"/>
      <c r="X4" s="86"/>
      <c r="Y4" s="24"/>
      <c r="Z4" s="9">
        <v>363.67141070000002</v>
      </c>
      <c r="AA4" s="87">
        <v>154</v>
      </c>
      <c r="AB4" s="87">
        <v>417</v>
      </c>
      <c r="AL4" s="4"/>
      <c r="AW4" s="4"/>
      <c r="AX4" s="4"/>
      <c r="AY4" s="4"/>
      <c r="AZ4" s="4"/>
      <c r="BA4" s="4"/>
      <c r="BB4" s="5">
        <f t="shared" si="0"/>
        <v>3</v>
      </c>
      <c r="BC4" s="9">
        <f t="shared" si="1"/>
        <v>311.55713689999999</v>
      </c>
      <c r="BD4" s="9">
        <f t="shared" si="2"/>
        <v>311.55713689999999</v>
      </c>
      <c r="BE4" s="5">
        <v>311.55713689999999</v>
      </c>
    </row>
    <row r="5" spans="1:60">
      <c r="A5" s="4" t="s">
        <v>1309</v>
      </c>
      <c r="B5" s="5" t="s">
        <v>463</v>
      </c>
      <c r="C5" s="5" t="s">
        <v>463</v>
      </c>
      <c r="D5" s="5" t="s">
        <v>463</v>
      </c>
      <c r="E5" s="5" t="s">
        <v>463</v>
      </c>
      <c r="F5" s="5" t="s">
        <v>464</v>
      </c>
      <c r="G5" s="5" t="s">
        <v>463</v>
      </c>
      <c r="H5" s="5" t="s">
        <v>464</v>
      </c>
      <c r="I5" s="5" t="s">
        <v>464</v>
      </c>
      <c r="J5" s="5" t="s">
        <v>463</v>
      </c>
      <c r="K5" s="87"/>
      <c r="L5" s="87"/>
      <c r="M5" s="87"/>
      <c r="N5" s="87"/>
      <c r="O5" s="78"/>
      <c r="P5" s="86"/>
      <c r="Q5" s="87"/>
      <c r="R5" s="87"/>
      <c r="S5" s="87"/>
      <c r="T5" s="87"/>
      <c r="U5" s="87"/>
      <c r="V5" s="86"/>
      <c r="W5" s="86"/>
      <c r="X5" s="102"/>
      <c r="Y5" s="9"/>
      <c r="Z5" s="9">
        <v>451.39077854999999</v>
      </c>
      <c r="AA5" s="87">
        <v>284.5</v>
      </c>
      <c r="AB5" s="87">
        <v>407</v>
      </c>
      <c r="AC5" s="87">
        <v>373.81832838874675</v>
      </c>
      <c r="AD5" s="87">
        <v>259</v>
      </c>
      <c r="AE5" s="87">
        <v>218.18323887468031</v>
      </c>
      <c r="AF5" s="87">
        <v>350.38938000000002</v>
      </c>
      <c r="AG5" s="9">
        <v>245.36074199999999</v>
      </c>
      <c r="AH5" s="87">
        <v>240.23551200000003</v>
      </c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5">
        <f t="shared" si="0"/>
        <v>3</v>
      </c>
      <c r="BC5" s="9">
        <f t="shared" si="1"/>
        <v>380.96359285</v>
      </c>
      <c r="BD5" s="9">
        <f t="shared" si="2"/>
        <v>380.96359285</v>
      </c>
      <c r="BE5" s="9">
        <v>380.96359285</v>
      </c>
      <c r="BF5" s="77"/>
      <c r="BG5" s="77"/>
      <c r="BH5" s="77"/>
    </row>
    <row r="6" spans="1:60">
      <c r="A6" s="1" t="s">
        <v>75</v>
      </c>
      <c r="B6" s="5" t="s">
        <v>463</v>
      </c>
      <c r="C6" s="5" t="s">
        <v>463</v>
      </c>
      <c r="D6" s="5" t="s">
        <v>463</v>
      </c>
      <c r="E6" s="5" t="s">
        <v>463</v>
      </c>
      <c r="F6" s="331" t="s">
        <v>464</v>
      </c>
      <c r="G6" s="331" t="s">
        <v>463</v>
      </c>
      <c r="H6" s="331" t="s">
        <v>465</v>
      </c>
      <c r="I6" s="331" t="s">
        <v>464</v>
      </c>
      <c r="J6" s="331" t="s">
        <v>463</v>
      </c>
      <c r="K6" s="331" t="s">
        <v>464</v>
      </c>
      <c r="L6" s="331" t="s">
        <v>464</v>
      </c>
      <c r="M6" s="331" t="s">
        <v>464</v>
      </c>
      <c r="N6" s="331" t="s">
        <v>464</v>
      </c>
      <c r="O6" s="331" t="s">
        <v>464</v>
      </c>
      <c r="P6" s="331" t="s">
        <v>466</v>
      </c>
      <c r="Q6" s="84"/>
      <c r="R6" s="84"/>
      <c r="S6" s="84"/>
      <c r="T6" s="84"/>
      <c r="U6" s="84"/>
      <c r="V6" s="85"/>
      <c r="W6" s="85"/>
      <c r="X6" s="188"/>
      <c r="Y6" s="196"/>
      <c r="Z6" s="87">
        <v>304.48105779999997</v>
      </c>
      <c r="AA6" s="7">
        <v>305.5</v>
      </c>
      <c r="AB6" s="87">
        <v>369.5</v>
      </c>
      <c r="AC6" s="84">
        <v>305.58398363171352</v>
      </c>
      <c r="AD6" s="84">
        <v>238</v>
      </c>
      <c r="AE6" s="84">
        <v>229.77621483375958</v>
      </c>
      <c r="AF6" s="84">
        <v>363.21163999999999</v>
      </c>
      <c r="AG6" s="7">
        <v>368.14949600000006</v>
      </c>
      <c r="AH6" s="84">
        <v>358.59709600000002</v>
      </c>
      <c r="AI6" s="84">
        <v>295.33333333000002</v>
      </c>
      <c r="AJ6" s="7">
        <v>283.74669400000005</v>
      </c>
      <c r="AK6" s="7">
        <v>316.81636800000001</v>
      </c>
      <c r="AL6" s="7">
        <v>357</v>
      </c>
      <c r="AM6" s="7">
        <v>371</v>
      </c>
      <c r="AN6" s="7">
        <v>416</v>
      </c>
      <c r="AO6" s="197"/>
      <c r="AP6" s="197"/>
      <c r="AQ6" s="197"/>
      <c r="AR6" s="197"/>
      <c r="AS6" s="197"/>
      <c r="AT6" s="197"/>
      <c r="AU6" s="197"/>
      <c r="AV6" s="197"/>
      <c r="AW6" s="197"/>
      <c r="AX6" s="197"/>
      <c r="AY6" s="197"/>
      <c r="AZ6" s="197"/>
      <c r="BA6" s="197"/>
      <c r="BB6" s="5">
        <f t="shared" si="0"/>
        <v>3</v>
      </c>
      <c r="BC6" s="9">
        <f t="shared" si="1"/>
        <v>326.49368593333332</v>
      </c>
      <c r="BD6" s="9">
        <f t="shared" si="2"/>
        <v>326.49368593333332</v>
      </c>
      <c r="BE6" s="7">
        <v>326.49368593333332</v>
      </c>
      <c r="BF6" s="197"/>
      <c r="BG6" s="197"/>
      <c r="BH6" s="197"/>
    </row>
    <row r="7" spans="1:60">
      <c r="A7" s="1" t="s">
        <v>91</v>
      </c>
      <c r="B7" s="5" t="s">
        <v>463</v>
      </c>
      <c r="C7" s="5" t="s">
        <v>463</v>
      </c>
      <c r="D7" s="5" t="s">
        <v>463</v>
      </c>
      <c r="E7" s="5" t="s">
        <v>463</v>
      </c>
      <c r="F7" s="5" t="s">
        <v>464</v>
      </c>
      <c r="G7" s="5" t="s">
        <v>463</v>
      </c>
      <c r="H7" s="5" t="s">
        <v>464</v>
      </c>
      <c r="I7" s="5" t="s">
        <v>464</v>
      </c>
      <c r="J7" s="5" t="s">
        <v>463</v>
      </c>
      <c r="K7" s="5" t="s">
        <v>464</v>
      </c>
      <c r="L7" s="87"/>
      <c r="M7" s="87"/>
      <c r="N7" s="87"/>
      <c r="O7" s="78"/>
      <c r="P7" s="86"/>
      <c r="Q7" s="87"/>
      <c r="R7" s="87"/>
      <c r="S7" s="87"/>
      <c r="T7" s="87"/>
      <c r="U7" s="87"/>
      <c r="V7" s="86"/>
      <c r="W7" s="86"/>
      <c r="X7" s="102"/>
      <c r="Y7" s="5"/>
      <c r="Z7" s="9">
        <v>436.46451560000003</v>
      </c>
      <c r="AA7" s="84">
        <v>238.5</v>
      </c>
      <c r="AB7" s="87">
        <v>552.5</v>
      </c>
      <c r="AC7" s="87">
        <v>415.28833964194371</v>
      </c>
      <c r="AD7" s="87">
        <v>290.5</v>
      </c>
      <c r="AE7" s="87">
        <v>176.79901074168797</v>
      </c>
      <c r="AF7" s="87">
        <v>363.38309333333336</v>
      </c>
      <c r="AG7" s="9">
        <v>275.58306600000003</v>
      </c>
      <c r="AH7" s="87">
        <v>433.785506</v>
      </c>
      <c r="AI7" s="87">
        <v>295.5</v>
      </c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5">
        <f t="shared" si="0"/>
        <v>3</v>
      </c>
      <c r="BC7" s="9">
        <f t="shared" si="1"/>
        <v>409.15483853333336</v>
      </c>
      <c r="BD7" s="9">
        <f t="shared" si="2"/>
        <v>409.15483853333336</v>
      </c>
      <c r="BE7" s="9">
        <v>409.15483853333336</v>
      </c>
      <c r="BF7" s="77"/>
      <c r="BG7" s="77"/>
      <c r="BH7" s="77"/>
    </row>
    <row r="8" spans="1:60">
      <c r="A8" s="1" t="s">
        <v>84</v>
      </c>
      <c r="B8" s="5" t="s">
        <v>463</v>
      </c>
      <c r="C8" s="5" t="s">
        <v>463</v>
      </c>
      <c r="E8" s="5" t="s">
        <v>463</v>
      </c>
      <c r="F8" s="5" t="s">
        <v>464</v>
      </c>
      <c r="G8" s="5" t="s">
        <v>463</v>
      </c>
      <c r="H8" s="5" t="s">
        <v>464</v>
      </c>
      <c r="I8" s="5" t="s">
        <v>464</v>
      </c>
      <c r="J8" s="5" t="s">
        <v>463</v>
      </c>
      <c r="K8" s="5" t="s">
        <v>464</v>
      </c>
      <c r="L8" s="5" t="s">
        <v>464</v>
      </c>
      <c r="M8" s="5" t="s">
        <v>464</v>
      </c>
      <c r="N8" s="5" t="s">
        <v>464</v>
      </c>
      <c r="O8" s="5" t="s">
        <v>464</v>
      </c>
      <c r="P8" s="5" t="s">
        <v>464</v>
      </c>
      <c r="Q8" s="4" t="s">
        <v>464</v>
      </c>
      <c r="R8" s="194"/>
      <c r="S8" s="194"/>
      <c r="T8" s="194"/>
      <c r="U8" s="194"/>
      <c r="V8" s="102"/>
      <c r="W8" s="102"/>
      <c r="X8" s="102"/>
      <c r="Y8" s="9"/>
      <c r="Z8" s="9">
        <v>350.65688595</v>
      </c>
      <c r="AA8" s="84">
        <v>272</v>
      </c>
      <c r="AB8" s="9"/>
      <c r="AC8" s="9">
        <v>229.40857289002557</v>
      </c>
      <c r="AD8" s="101">
        <v>279</v>
      </c>
      <c r="AE8" s="87">
        <v>179.59308951406646</v>
      </c>
      <c r="AF8" s="87">
        <v>368.5266933333333</v>
      </c>
      <c r="AG8" s="9">
        <v>403.10393199999999</v>
      </c>
      <c r="AH8" s="87">
        <v>375.33951400000001</v>
      </c>
      <c r="AI8" s="87">
        <v>158</v>
      </c>
      <c r="AJ8" s="9">
        <v>238.64466999999999</v>
      </c>
      <c r="AK8" s="9">
        <v>260.490274</v>
      </c>
      <c r="AL8" s="9">
        <v>312</v>
      </c>
      <c r="AM8" s="9">
        <v>307.23319000000004</v>
      </c>
      <c r="AN8" s="9">
        <v>402.90684499999998</v>
      </c>
      <c r="AO8" s="9">
        <v>149.74366000000001</v>
      </c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5">
        <f t="shared" si="0"/>
        <v>2</v>
      </c>
      <c r="BC8" s="9">
        <f t="shared" si="1"/>
        <v>311.32844297500003</v>
      </c>
      <c r="BD8" s="9" t="str">
        <f t="shared" si="2"/>
        <v>311*</v>
      </c>
      <c r="BE8" s="9" t="s">
        <v>1675</v>
      </c>
      <c r="BF8" s="77"/>
      <c r="BG8" s="77"/>
      <c r="BH8" s="77"/>
    </row>
    <row r="9" spans="1:60">
      <c r="A9" s="4" t="s">
        <v>58</v>
      </c>
      <c r="B9" s="5" t="s">
        <v>463</v>
      </c>
      <c r="C9" s="5" t="s">
        <v>463</v>
      </c>
      <c r="D9" s="5" t="s">
        <v>463</v>
      </c>
      <c r="E9" s="5" t="s">
        <v>463</v>
      </c>
      <c r="F9" s="5" t="s">
        <v>464</v>
      </c>
      <c r="G9" s="5" t="s">
        <v>463</v>
      </c>
      <c r="H9" s="87"/>
      <c r="I9" s="87"/>
      <c r="J9" s="87"/>
      <c r="K9" s="87"/>
      <c r="L9" s="87"/>
      <c r="M9" s="87"/>
      <c r="N9" s="87"/>
      <c r="O9" s="78"/>
      <c r="P9" s="86"/>
      <c r="Q9" s="87"/>
      <c r="R9" s="87"/>
      <c r="S9" s="87"/>
      <c r="T9" s="87"/>
      <c r="U9" s="87"/>
      <c r="V9" s="86"/>
      <c r="W9" s="86"/>
      <c r="X9" s="102"/>
      <c r="Y9" s="5"/>
      <c r="Z9" s="9">
        <v>407.42080205000002</v>
      </c>
      <c r="AA9" s="9">
        <v>369</v>
      </c>
      <c r="AB9" s="9">
        <v>473.5</v>
      </c>
      <c r="AC9" s="9">
        <v>428.67050639386184</v>
      </c>
      <c r="AD9" s="87">
        <v>370</v>
      </c>
      <c r="AE9" s="9">
        <v>298.85613606138099</v>
      </c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 s="5">
        <f t="shared" si="0"/>
        <v>3</v>
      </c>
      <c r="BC9" s="9">
        <f t="shared" si="1"/>
        <v>416.64026734999999</v>
      </c>
      <c r="BD9" s="9">
        <f t="shared" si="2"/>
        <v>416.64026734999999</v>
      </c>
      <c r="BE9" s="9">
        <v>416.64026734999999</v>
      </c>
      <c r="BF9"/>
      <c r="BG9"/>
      <c r="BH9"/>
    </row>
    <row r="10" spans="1:60">
      <c r="A10" s="4" t="s">
        <v>56</v>
      </c>
      <c r="B10" s="5" t="s">
        <v>463</v>
      </c>
      <c r="C10" s="5" t="s">
        <v>463</v>
      </c>
      <c r="D10" s="5" t="s">
        <v>463</v>
      </c>
      <c r="E10" s="5" t="s">
        <v>463</v>
      </c>
      <c r="F10" s="5" t="s">
        <v>464</v>
      </c>
      <c r="G10" s="77"/>
      <c r="H10" s="87"/>
      <c r="I10" s="87"/>
      <c r="J10" s="87"/>
      <c r="K10" s="87"/>
      <c r="L10" s="87"/>
      <c r="M10" s="87"/>
      <c r="N10" s="87"/>
      <c r="O10" s="78"/>
      <c r="P10" s="86"/>
      <c r="Q10" s="87"/>
      <c r="R10" s="87"/>
      <c r="S10" s="87"/>
      <c r="T10" s="87"/>
      <c r="U10" s="87"/>
      <c r="V10" s="86"/>
      <c r="W10" s="86"/>
      <c r="X10" s="102"/>
      <c r="Y10" s="5"/>
      <c r="Z10" s="9">
        <v>243.45249515</v>
      </c>
      <c r="AA10" s="87">
        <v>379.5</v>
      </c>
      <c r="AB10" s="9">
        <v>653</v>
      </c>
      <c r="AC10" s="87">
        <v>275.29028746803067</v>
      </c>
      <c r="AD10" s="87">
        <v>251</v>
      </c>
      <c r="AE10" s="168"/>
      <c r="AF10" s="25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5">
        <f t="shared" si="0"/>
        <v>3</v>
      </c>
      <c r="BC10" s="9">
        <f t="shared" si="1"/>
        <v>425.31749838333332</v>
      </c>
      <c r="BD10" s="9">
        <f t="shared" si="2"/>
        <v>425.31749838333332</v>
      </c>
      <c r="BE10" s="9">
        <v>425.31749838333332</v>
      </c>
      <c r="BF10" s="77"/>
      <c r="BG10" s="77"/>
      <c r="BH10" s="77"/>
    </row>
    <row r="11" spans="1:60">
      <c r="A11" s="4" t="s">
        <v>73</v>
      </c>
      <c r="B11" s="5" t="s">
        <v>463</v>
      </c>
      <c r="C11" s="5" t="s">
        <v>463</v>
      </c>
      <c r="D11" s="5" t="s">
        <v>463</v>
      </c>
      <c r="E11" s="5"/>
      <c r="F11" s="4"/>
      <c r="G11" s="9"/>
      <c r="H11" s="9"/>
      <c r="I11" s="9"/>
      <c r="J11" s="9"/>
      <c r="K11" s="9"/>
      <c r="L11" s="9"/>
      <c r="M11" s="9"/>
      <c r="N11" s="10"/>
      <c r="O11" s="11"/>
      <c r="P11" s="4"/>
      <c r="R11" s="5"/>
      <c r="S11" s="5"/>
      <c r="T11" s="5"/>
      <c r="U11" s="11"/>
      <c r="V11" s="11"/>
      <c r="W11" s="86"/>
      <c r="X11" s="86"/>
      <c r="Y11" s="24"/>
      <c r="Z11" s="9">
        <v>361.46555905000002</v>
      </c>
      <c r="AA11" s="87">
        <v>306</v>
      </c>
      <c r="AB11" s="9">
        <v>529.5</v>
      </c>
      <c r="AL11" s="4"/>
      <c r="AW11" s="4"/>
      <c r="AX11" s="4"/>
      <c r="AY11" s="4"/>
      <c r="AZ11" s="4"/>
      <c r="BA11" s="4"/>
      <c r="BB11" s="5">
        <f t="shared" si="0"/>
        <v>3</v>
      </c>
      <c r="BC11" s="9">
        <f t="shared" si="1"/>
        <v>398.98851968333338</v>
      </c>
      <c r="BD11" s="9">
        <f t="shared" si="2"/>
        <v>398.98851968333338</v>
      </c>
      <c r="BE11" s="5">
        <v>398.98851968333338</v>
      </c>
    </row>
    <row r="12" spans="1:60">
      <c r="A12" s="4" t="s">
        <v>60</v>
      </c>
      <c r="B12" s="5" t="s">
        <v>463</v>
      </c>
      <c r="C12" s="5" t="s">
        <v>463</v>
      </c>
      <c r="E12" s="5"/>
      <c r="G12" s="5"/>
      <c r="I12" s="5"/>
      <c r="L12" s="24"/>
      <c r="M12" s="24"/>
      <c r="N12" s="24"/>
      <c r="O12" s="24"/>
      <c r="P12" s="24"/>
      <c r="R12" s="24"/>
      <c r="S12" s="24"/>
      <c r="V12" s="5"/>
      <c r="W12" s="5"/>
      <c r="X12" s="5"/>
      <c r="Y12" s="5"/>
      <c r="Z12" s="87">
        <v>319.70143424999998</v>
      </c>
      <c r="AA12" s="9">
        <v>361.5</v>
      </c>
      <c r="AB12" s="5"/>
      <c r="AC12" s="5"/>
      <c r="AD12" s="5"/>
      <c r="AE12" s="5"/>
      <c r="AF12" s="5"/>
      <c r="AG12" s="5"/>
      <c r="AH12" s="5"/>
      <c r="AI12" s="5"/>
      <c r="AJ12" s="5"/>
      <c r="AK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BB12" s="5">
        <f t="shared" si="0"/>
        <v>2</v>
      </c>
      <c r="BC12" s="9">
        <f t="shared" si="1"/>
        <v>340.60071712499996</v>
      </c>
      <c r="BD12" s="9" t="str">
        <f t="shared" si="2"/>
        <v>341*</v>
      </c>
      <c r="BE12" s="5" t="s">
        <v>1263</v>
      </c>
    </row>
    <row r="13" spans="1:60">
      <c r="A13" s="4" t="s">
        <v>81</v>
      </c>
      <c r="B13" s="5" t="s">
        <v>463</v>
      </c>
      <c r="C13" s="5" t="s">
        <v>463</v>
      </c>
      <c r="D13" s="5" t="s">
        <v>463</v>
      </c>
      <c r="E13" s="5"/>
      <c r="F13" s="4"/>
      <c r="G13" s="9"/>
      <c r="H13" s="9"/>
      <c r="I13" s="9"/>
      <c r="J13" s="9"/>
      <c r="K13" s="9"/>
      <c r="L13" s="9"/>
      <c r="M13" s="9"/>
      <c r="N13" s="10"/>
      <c r="O13" s="11"/>
      <c r="P13" s="4"/>
      <c r="Q13" s="9"/>
      <c r="R13" s="9"/>
      <c r="S13" s="9"/>
      <c r="T13" s="9"/>
      <c r="U13" s="11"/>
      <c r="V13" s="11"/>
      <c r="W13" s="86"/>
      <c r="X13" s="86"/>
      <c r="Y13" s="24"/>
      <c r="Z13" s="87">
        <v>395.36214625000002</v>
      </c>
      <c r="AA13" s="9">
        <v>293.5</v>
      </c>
      <c r="AB13" s="9">
        <v>497.5</v>
      </c>
      <c r="AL13" s="4"/>
      <c r="AW13" s="4"/>
      <c r="AX13" s="4"/>
      <c r="AY13" s="4"/>
      <c r="AZ13" s="4"/>
      <c r="BA13" s="4"/>
      <c r="BB13" s="5">
        <f t="shared" si="0"/>
        <v>3</v>
      </c>
      <c r="BC13" s="9">
        <f t="shared" si="1"/>
        <v>395.45404875000003</v>
      </c>
      <c r="BD13" s="9">
        <f t="shared" si="2"/>
        <v>395.45404875000003</v>
      </c>
      <c r="BE13" s="5">
        <v>395.45404875000003</v>
      </c>
    </row>
    <row r="14" spans="1:60">
      <c r="A14" s="4" t="s">
        <v>1311</v>
      </c>
      <c r="B14" s="5" t="s">
        <v>463</v>
      </c>
      <c r="F14" s="87"/>
      <c r="G14" s="87"/>
      <c r="H14" s="87"/>
      <c r="I14" s="87"/>
      <c r="J14" s="87"/>
      <c r="K14" s="87"/>
      <c r="L14" s="87"/>
      <c r="M14" s="87"/>
      <c r="N14" s="78"/>
      <c r="O14" s="86"/>
      <c r="P14" s="87"/>
      <c r="Q14" s="87"/>
      <c r="R14" s="87"/>
      <c r="S14" s="87"/>
      <c r="T14" s="86"/>
      <c r="U14" s="86"/>
      <c r="V14" s="288"/>
      <c r="W14" s="5"/>
      <c r="X14" s="9"/>
      <c r="Z14" s="87">
        <v>366.09784754999998</v>
      </c>
      <c r="AL14" s="4"/>
      <c r="AW14" s="4"/>
      <c r="AX14" s="4"/>
      <c r="AY14" s="4"/>
      <c r="AZ14" s="4"/>
      <c r="BA14" s="4"/>
      <c r="BB14" s="5">
        <f t="shared" si="0"/>
        <v>1</v>
      </c>
      <c r="BC14" s="9">
        <f t="shared" si="1"/>
        <v>366.09784754999998</v>
      </c>
      <c r="BD14" s="9" t="str">
        <f t="shared" si="2"/>
        <v>-</v>
      </c>
      <c r="BE14" s="4" t="s">
        <v>31</v>
      </c>
    </row>
    <row r="15" spans="1:60">
      <c r="A15" s="4" t="s">
        <v>35</v>
      </c>
      <c r="B15" s="5" t="s">
        <v>463</v>
      </c>
      <c r="C15" s="5" t="s">
        <v>463</v>
      </c>
      <c r="D15" s="5" t="s">
        <v>463</v>
      </c>
      <c r="E15" s="5"/>
      <c r="F15" s="4"/>
      <c r="G15" s="87"/>
      <c r="H15" s="87"/>
      <c r="I15" s="87"/>
      <c r="J15" s="87"/>
      <c r="K15" s="87"/>
      <c r="L15" s="87"/>
      <c r="M15" s="87"/>
      <c r="N15" s="78"/>
      <c r="O15" s="11"/>
      <c r="P15" s="4"/>
      <c r="Q15" s="87"/>
      <c r="R15" s="87"/>
      <c r="S15" s="87"/>
      <c r="T15" s="87"/>
      <c r="U15" s="86"/>
      <c r="V15" s="86"/>
      <c r="W15" s="86"/>
      <c r="X15" s="86"/>
      <c r="Y15" s="24"/>
      <c r="Z15" s="87">
        <v>454.40544245000001</v>
      </c>
      <c r="AA15" s="87">
        <v>498</v>
      </c>
      <c r="AB15" s="87">
        <v>663.5</v>
      </c>
      <c r="AL15" s="4"/>
      <c r="AW15" s="4"/>
      <c r="AX15" s="4"/>
      <c r="AY15" s="4"/>
      <c r="AZ15" s="4"/>
      <c r="BA15" s="4"/>
      <c r="BB15" s="5">
        <f t="shared" si="0"/>
        <v>3</v>
      </c>
      <c r="BC15" s="9">
        <f t="shared" si="1"/>
        <v>538.6351474833333</v>
      </c>
      <c r="BD15" s="9">
        <f t="shared" si="2"/>
        <v>538.6351474833333</v>
      </c>
      <c r="BE15" s="5">
        <v>538.6351474833333</v>
      </c>
    </row>
    <row r="16" spans="1:60">
      <c r="A16" s="4" t="s">
        <v>70</v>
      </c>
      <c r="B16" s="5" t="s">
        <v>463</v>
      </c>
      <c r="C16" s="5" t="s">
        <v>463</v>
      </c>
      <c r="D16" s="5" t="s">
        <v>463</v>
      </c>
      <c r="E16" s="5"/>
      <c r="F16" s="4"/>
      <c r="G16" s="87"/>
      <c r="H16" s="87"/>
      <c r="I16" s="87"/>
      <c r="J16" s="87"/>
      <c r="K16" s="87"/>
      <c r="L16" s="87"/>
      <c r="M16" s="87"/>
      <c r="N16" s="78"/>
      <c r="O16" s="11"/>
      <c r="P16" s="4"/>
      <c r="Q16" s="87"/>
      <c r="R16" s="87"/>
      <c r="S16" s="87"/>
      <c r="T16" s="87"/>
      <c r="U16" s="86"/>
      <c r="V16" s="86"/>
      <c r="W16" s="86"/>
      <c r="X16" s="86"/>
      <c r="Y16" s="24"/>
      <c r="Z16" s="9">
        <v>427.64110894999999</v>
      </c>
      <c r="AA16" s="87">
        <v>307.5</v>
      </c>
      <c r="AB16" s="87">
        <v>480</v>
      </c>
      <c r="AL16" s="4"/>
      <c r="AW16" s="4"/>
      <c r="AX16" s="4"/>
      <c r="AY16" s="4"/>
      <c r="AZ16" s="4"/>
      <c r="BA16" s="4"/>
      <c r="BB16" s="5">
        <f t="shared" si="0"/>
        <v>3</v>
      </c>
      <c r="BC16" s="9">
        <f t="shared" si="1"/>
        <v>405.04703631666666</v>
      </c>
      <c r="BD16" s="9">
        <f t="shared" si="2"/>
        <v>405.04703631666666</v>
      </c>
      <c r="BE16" s="5">
        <v>405.04703631666666</v>
      </c>
    </row>
    <row r="17" spans="1:60">
      <c r="A17" s="4" t="s">
        <v>94</v>
      </c>
      <c r="B17" s="5" t="s">
        <v>463</v>
      </c>
      <c r="C17" s="5" t="s">
        <v>463</v>
      </c>
      <c r="D17" s="5" t="s">
        <v>463</v>
      </c>
      <c r="E17" s="5" t="s">
        <v>463</v>
      </c>
      <c r="F17"/>
      <c r="G17" s="9"/>
      <c r="H17" s="9"/>
      <c r="I17" s="9"/>
      <c r="J17" s="9"/>
      <c r="K17" s="9"/>
      <c r="L17" s="9"/>
      <c r="M17" s="9"/>
      <c r="N17" s="10"/>
      <c r="O17" s="11"/>
      <c r="P17" s="9"/>
      <c r="R17" s="5"/>
      <c r="S17" s="5"/>
      <c r="T17" s="5"/>
      <c r="U17" s="11"/>
      <c r="V17" s="5"/>
      <c r="W17" s="87"/>
      <c r="X17" s="113"/>
      <c r="Y17" s="168"/>
      <c r="Z17" s="9">
        <v>307.56925015000002</v>
      </c>
      <c r="AA17" s="87">
        <v>230</v>
      </c>
      <c r="AB17" s="9">
        <v>568</v>
      </c>
      <c r="AC17" s="9">
        <v>238.01139437340152</v>
      </c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 s="5">
        <f t="shared" si="0"/>
        <v>3</v>
      </c>
      <c r="BC17" s="9">
        <f t="shared" si="1"/>
        <v>368.52308338333336</v>
      </c>
      <c r="BD17" s="9">
        <f t="shared" si="2"/>
        <v>368.52308338333336</v>
      </c>
      <c r="BE17" s="5">
        <v>368.52308338333336</v>
      </c>
      <c r="BF17"/>
      <c r="BG17"/>
      <c r="BH17"/>
    </row>
    <row r="18" spans="1:60">
      <c r="A18" s="4" t="s">
        <v>72</v>
      </c>
      <c r="B18" s="5" t="s">
        <v>463</v>
      </c>
      <c r="C18" s="5" t="s">
        <v>463</v>
      </c>
      <c r="D18" s="5" t="s">
        <v>463</v>
      </c>
      <c r="E18" s="5" t="s">
        <v>463</v>
      </c>
      <c r="F18" s="38"/>
      <c r="G18" s="9"/>
      <c r="H18" s="9"/>
      <c r="I18" s="9"/>
      <c r="J18" s="9"/>
      <c r="K18" s="9"/>
      <c r="L18" s="9"/>
      <c r="M18" s="9"/>
      <c r="N18" s="10"/>
      <c r="O18" s="11"/>
      <c r="P18" s="9"/>
      <c r="R18" s="5"/>
      <c r="S18" s="5"/>
      <c r="T18" s="5"/>
      <c r="U18" s="11"/>
      <c r="V18" s="11"/>
      <c r="W18" s="11"/>
      <c r="X18" s="113"/>
      <c r="Y18" s="168"/>
      <c r="Z18" s="87">
        <v>379.99471304999997</v>
      </c>
      <c r="AA18" s="9">
        <v>307.5</v>
      </c>
      <c r="AB18" s="87">
        <v>474.5</v>
      </c>
      <c r="AC18" s="9">
        <v>308.08394884910484</v>
      </c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5">
        <f t="shared" si="0"/>
        <v>3</v>
      </c>
      <c r="BC18" s="9">
        <f t="shared" si="1"/>
        <v>387.33157101666666</v>
      </c>
      <c r="BD18" s="9">
        <f t="shared" si="2"/>
        <v>387.33157101666666</v>
      </c>
      <c r="BE18" s="5">
        <v>387.33157101666666</v>
      </c>
      <c r="BF18" s="38"/>
      <c r="BG18" s="38"/>
      <c r="BH18" s="38"/>
    </row>
    <row r="19" spans="1:60">
      <c r="A19" s="4" t="s">
        <v>80</v>
      </c>
      <c r="B19" s="5" t="s">
        <v>463</v>
      </c>
      <c r="C19" s="5" t="s">
        <v>463</v>
      </c>
      <c r="D19" s="5" t="s">
        <v>463</v>
      </c>
      <c r="E19" s="5" t="s">
        <v>463</v>
      </c>
      <c r="F19" s="38"/>
      <c r="G19" s="9"/>
      <c r="H19" s="9"/>
      <c r="I19" s="9"/>
      <c r="J19" s="9"/>
      <c r="K19" s="9"/>
      <c r="L19" s="9"/>
      <c r="M19" s="9"/>
      <c r="N19" s="10"/>
      <c r="O19" s="11"/>
      <c r="P19" s="9"/>
      <c r="R19" s="5"/>
      <c r="S19" s="5"/>
      <c r="T19" s="5"/>
      <c r="U19" s="11"/>
      <c r="V19" s="11"/>
      <c r="W19" s="11"/>
      <c r="X19" s="11"/>
      <c r="Y19" s="168"/>
      <c r="Z19" s="87">
        <v>311.83389670000003</v>
      </c>
      <c r="AA19" s="9">
        <v>295</v>
      </c>
      <c r="AB19" s="9">
        <v>402.5</v>
      </c>
      <c r="AC19" s="9">
        <v>400.06796317135547</v>
      </c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5">
        <f t="shared" si="0"/>
        <v>3</v>
      </c>
      <c r="BC19" s="9">
        <f t="shared" si="1"/>
        <v>336.44463223333332</v>
      </c>
      <c r="BD19" s="9">
        <f t="shared" si="2"/>
        <v>336.44463223333332</v>
      </c>
      <c r="BE19" s="5">
        <v>336.44463223333332</v>
      </c>
      <c r="BF19" s="38"/>
      <c r="BG19" s="38"/>
      <c r="BH19" s="38"/>
    </row>
    <row r="20" spans="1:60" s="77" customFormat="1" ht="15" customHeight="1">
      <c r="A20" s="4" t="s">
        <v>54</v>
      </c>
      <c r="B20" s="5" t="s">
        <v>463</v>
      </c>
      <c r="C20" s="5" t="s">
        <v>463</v>
      </c>
      <c r="D20" s="5" t="s">
        <v>463</v>
      </c>
      <c r="E20" s="5"/>
      <c r="F20" s="4"/>
      <c r="G20" s="87"/>
      <c r="H20" s="87"/>
      <c r="I20" s="87"/>
      <c r="J20" s="87"/>
      <c r="K20" s="87"/>
      <c r="L20" s="87"/>
      <c r="M20" s="87"/>
      <c r="N20" s="78"/>
      <c r="O20" s="11"/>
      <c r="P20" s="4"/>
      <c r="Q20" s="87"/>
      <c r="R20" s="87"/>
      <c r="S20" s="87"/>
      <c r="T20" s="87"/>
      <c r="U20" s="86"/>
      <c r="V20" s="86"/>
      <c r="W20" s="86"/>
      <c r="X20" s="86"/>
      <c r="Y20" s="24"/>
      <c r="Z20" s="87">
        <v>406.97963170000003</v>
      </c>
      <c r="AA20" s="9">
        <v>382.5</v>
      </c>
      <c r="AB20" s="87">
        <v>542</v>
      </c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5">
        <f t="shared" si="0"/>
        <v>3</v>
      </c>
      <c r="BC20" s="9">
        <f t="shared" si="1"/>
        <v>443.82654389999999</v>
      </c>
      <c r="BD20" s="9">
        <f t="shared" si="2"/>
        <v>443.82654389999999</v>
      </c>
      <c r="BE20" s="5">
        <v>443.82654389999999</v>
      </c>
      <c r="BF20" s="4"/>
      <c r="BG20" s="4"/>
      <c r="BH20" s="4"/>
    </row>
    <row r="21" spans="1:60" customFormat="1" ht="15" customHeight="1">
      <c r="A21" s="4" t="s">
        <v>37</v>
      </c>
      <c r="B21" s="5" t="s">
        <v>463</v>
      </c>
      <c r="C21" s="5" t="s">
        <v>463</v>
      </c>
      <c r="D21" s="5" t="s">
        <v>463</v>
      </c>
      <c r="E21" s="5"/>
      <c r="F21" s="4"/>
      <c r="G21" s="87"/>
      <c r="H21" s="87"/>
      <c r="I21" s="87"/>
      <c r="J21" s="87"/>
      <c r="K21" s="87"/>
      <c r="L21" s="87"/>
      <c r="M21" s="87"/>
      <c r="N21" s="78"/>
      <c r="O21" s="11"/>
      <c r="P21" s="4"/>
      <c r="Q21" s="87"/>
      <c r="R21" s="87"/>
      <c r="S21" s="87"/>
      <c r="T21" s="87"/>
      <c r="U21" s="86"/>
      <c r="V21" s="86"/>
      <c r="W21" s="86"/>
      <c r="X21" s="86"/>
      <c r="Y21" s="24"/>
      <c r="Z21" s="87">
        <v>501.61066805000002</v>
      </c>
      <c r="AA21" s="87">
        <v>476.5</v>
      </c>
      <c r="AB21" s="87">
        <v>498</v>
      </c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5">
        <f t="shared" si="0"/>
        <v>3</v>
      </c>
      <c r="BC21" s="9">
        <f t="shared" si="1"/>
        <v>492.03688934999997</v>
      </c>
      <c r="BD21" s="9">
        <f t="shared" si="2"/>
        <v>492.03688934999997</v>
      </c>
      <c r="BE21" s="5">
        <v>492.03688934999997</v>
      </c>
      <c r="BF21" s="4"/>
      <c r="BG21" s="4"/>
      <c r="BH21" s="4"/>
    </row>
    <row r="22" spans="1:60" s="38" customFormat="1">
      <c r="A22" s="4" t="s">
        <v>59</v>
      </c>
      <c r="B22" s="5" t="s">
        <v>463</v>
      </c>
      <c r="C22" s="5" t="s">
        <v>463</v>
      </c>
      <c r="D22" s="5"/>
      <c r="E22" s="5"/>
      <c r="F22" s="5"/>
      <c r="G22" s="5"/>
      <c r="H22" s="5"/>
      <c r="I22" s="5"/>
      <c r="J22" s="5"/>
      <c r="K22" s="5"/>
      <c r="L22" s="24"/>
      <c r="M22" s="24"/>
      <c r="N22" s="24"/>
      <c r="O22" s="24"/>
      <c r="P22" s="24"/>
      <c r="Q22" s="5"/>
      <c r="R22" s="24"/>
      <c r="S22" s="24"/>
      <c r="T22" s="24"/>
      <c r="U22" s="24"/>
      <c r="V22" s="5"/>
      <c r="W22" s="5"/>
      <c r="X22" s="5"/>
      <c r="Y22" s="5"/>
      <c r="Z22" s="87">
        <v>289.11362455</v>
      </c>
      <c r="AA22" s="87">
        <v>367</v>
      </c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>
        <f t="shared" si="0"/>
        <v>2</v>
      </c>
      <c r="BC22" s="9">
        <f t="shared" si="1"/>
        <v>328.05681227499997</v>
      </c>
      <c r="BD22" s="9" t="str">
        <f t="shared" si="2"/>
        <v>328*</v>
      </c>
      <c r="BE22" s="5" t="s">
        <v>633</v>
      </c>
      <c r="BF22" s="4"/>
      <c r="BG22" s="4"/>
      <c r="BH22" s="4"/>
    </row>
    <row r="23" spans="1:60">
      <c r="A23" s="4" t="s">
        <v>77</v>
      </c>
      <c r="B23" s="5" t="s">
        <v>463</v>
      </c>
      <c r="C23" s="5" t="s">
        <v>463</v>
      </c>
      <c r="E23" s="5"/>
      <c r="G23" s="5"/>
      <c r="I23" s="5"/>
      <c r="L23" s="24"/>
      <c r="M23" s="24"/>
      <c r="N23" s="24"/>
      <c r="O23" s="24"/>
      <c r="P23" s="24"/>
      <c r="R23" s="24"/>
      <c r="S23" s="24"/>
      <c r="V23" s="5"/>
      <c r="W23" s="5"/>
      <c r="X23" s="5"/>
      <c r="Y23" s="5"/>
      <c r="Z23" s="9">
        <v>366.68607470000001</v>
      </c>
      <c r="AA23" s="9">
        <v>303.5</v>
      </c>
      <c r="AB23" s="5"/>
      <c r="AC23" s="5"/>
      <c r="AD23" s="5"/>
      <c r="AE23" s="5"/>
      <c r="AF23" s="5"/>
      <c r="AG23" s="5"/>
      <c r="AH23" s="5"/>
      <c r="AI23" s="5"/>
      <c r="AJ23" s="5"/>
      <c r="AK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BB23" s="5">
        <f t="shared" si="0"/>
        <v>2</v>
      </c>
      <c r="BC23" s="9">
        <f t="shared" si="1"/>
        <v>335.09303735000003</v>
      </c>
      <c r="BD23" s="9" t="str">
        <f t="shared" si="2"/>
        <v>335*</v>
      </c>
      <c r="BE23" s="5" t="s">
        <v>87</v>
      </c>
    </row>
    <row r="24" spans="1:60">
      <c r="A24" s="4" t="s">
        <v>78</v>
      </c>
      <c r="B24" s="5" t="s">
        <v>463</v>
      </c>
      <c r="C24" s="5" t="s">
        <v>463</v>
      </c>
      <c r="E24" s="5"/>
      <c r="G24" s="5"/>
      <c r="I24" s="5"/>
      <c r="L24" s="24"/>
      <c r="M24" s="24"/>
      <c r="N24" s="24"/>
      <c r="O24" s="24"/>
      <c r="P24" s="24"/>
      <c r="R24" s="24"/>
      <c r="S24" s="24"/>
      <c r="V24" s="5"/>
      <c r="W24" s="5"/>
      <c r="X24" s="5"/>
      <c r="Y24" s="5"/>
      <c r="Z24" s="87">
        <v>249.99652175</v>
      </c>
      <c r="AA24" s="9">
        <v>300.5</v>
      </c>
      <c r="AB24" s="5"/>
      <c r="AC24" s="5"/>
      <c r="AD24" s="5"/>
      <c r="AE24" s="5"/>
      <c r="AF24" s="5"/>
      <c r="AG24" s="5"/>
      <c r="AH24" s="5"/>
      <c r="AI24" s="5"/>
      <c r="AJ24" s="5"/>
      <c r="AK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BB24" s="5">
        <f t="shared" si="0"/>
        <v>2</v>
      </c>
      <c r="BC24" s="9">
        <f t="shared" si="1"/>
        <v>275.24826087500003</v>
      </c>
      <c r="BD24" s="9" t="str">
        <f t="shared" si="2"/>
        <v>275*</v>
      </c>
      <c r="BE24" s="5" t="s">
        <v>1676</v>
      </c>
    </row>
    <row r="25" spans="1:60">
      <c r="A25" s="4" t="s">
        <v>50</v>
      </c>
      <c r="B25" s="5" t="s">
        <v>463</v>
      </c>
      <c r="C25" s="5" t="s">
        <v>463</v>
      </c>
      <c r="D25" s="5" t="s">
        <v>463</v>
      </c>
      <c r="E25" s="5"/>
      <c r="F25" s="4"/>
      <c r="G25" s="87"/>
      <c r="H25" s="87"/>
      <c r="I25" s="87"/>
      <c r="J25" s="87"/>
      <c r="K25" s="87"/>
      <c r="L25" s="87"/>
      <c r="M25" s="87"/>
      <c r="N25" s="78"/>
      <c r="O25" s="11"/>
      <c r="P25" s="4"/>
      <c r="Q25" s="87"/>
      <c r="R25" s="87"/>
      <c r="S25" s="87"/>
      <c r="T25" s="87"/>
      <c r="U25" s="86"/>
      <c r="V25" s="86"/>
      <c r="W25" s="86"/>
      <c r="X25" s="86"/>
      <c r="Y25" s="24"/>
      <c r="Z25" s="87">
        <v>408.45019945000001</v>
      </c>
      <c r="AA25" s="87">
        <v>398</v>
      </c>
      <c r="AB25" s="87">
        <v>602</v>
      </c>
      <c r="AL25" s="4"/>
      <c r="AW25" s="4"/>
      <c r="AX25" s="4"/>
      <c r="AY25" s="4"/>
      <c r="AZ25" s="4"/>
      <c r="BA25" s="4"/>
      <c r="BB25" s="5">
        <f t="shared" si="0"/>
        <v>3</v>
      </c>
      <c r="BC25" s="9">
        <f t="shared" si="1"/>
        <v>469.48339981666669</v>
      </c>
      <c r="BD25" s="9">
        <f t="shared" si="2"/>
        <v>469.48339981666669</v>
      </c>
      <c r="BE25" s="5">
        <v>469.48339981666669</v>
      </c>
    </row>
    <row r="26" spans="1:60">
      <c r="A26" s="4" t="s">
        <v>197</v>
      </c>
      <c r="B26" s="5" t="s">
        <v>463</v>
      </c>
      <c r="F26" s="9"/>
      <c r="G26" s="9"/>
      <c r="H26" s="9"/>
      <c r="I26" s="9"/>
      <c r="J26" s="9"/>
      <c r="K26" s="9"/>
      <c r="L26" s="9"/>
      <c r="M26" s="9"/>
      <c r="N26" s="10"/>
      <c r="O26" s="11"/>
      <c r="R26" s="5"/>
      <c r="S26" s="5"/>
      <c r="T26" s="11"/>
      <c r="U26" s="11"/>
      <c r="V26" s="288"/>
      <c r="W26" s="341"/>
      <c r="X26" s="9"/>
      <c r="Z26" s="9">
        <v>286.98130125</v>
      </c>
      <c r="AL26" s="4"/>
      <c r="AW26" s="4"/>
      <c r="AX26" s="4"/>
      <c r="AY26" s="4"/>
      <c r="AZ26" s="4"/>
      <c r="BA26" s="4"/>
      <c r="BB26" s="5">
        <f t="shared" si="0"/>
        <v>1</v>
      </c>
      <c r="BC26" s="9">
        <f t="shared" si="1"/>
        <v>286.98130125</v>
      </c>
      <c r="BD26" s="9" t="str">
        <f t="shared" si="2"/>
        <v>-</v>
      </c>
      <c r="BE26" s="4" t="s">
        <v>31</v>
      </c>
    </row>
    <row r="27" spans="1:60">
      <c r="A27" s="4" t="s">
        <v>198</v>
      </c>
      <c r="B27" s="5" t="s">
        <v>463</v>
      </c>
      <c r="F27" s="9"/>
      <c r="G27" s="9"/>
      <c r="H27" s="9"/>
      <c r="I27" s="9"/>
      <c r="J27" s="9"/>
      <c r="K27" s="9"/>
      <c r="L27" s="9"/>
      <c r="M27" s="9"/>
      <c r="N27" s="10"/>
      <c r="O27" s="11"/>
      <c r="R27" s="5"/>
      <c r="S27" s="5"/>
      <c r="T27" s="11"/>
      <c r="U27" s="11"/>
      <c r="V27" s="288"/>
      <c r="W27" s="5"/>
      <c r="X27" s="9"/>
      <c r="Z27" s="9">
        <v>305.1428133</v>
      </c>
      <c r="AL27" s="4"/>
      <c r="AW27" s="4"/>
      <c r="AX27" s="4"/>
      <c r="AY27" s="4"/>
      <c r="AZ27" s="4"/>
      <c r="BA27" s="4"/>
      <c r="BB27" s="5">
        <f t="shared" si="0"/>
        <v>1</v>
      </c>
      <c r="BC27" s="9">
        <f t="shared" si="1"/>
        <v>305.1428133</v>
      </c>
      <c r="BD27" s="9" t="str">
        <f t="shared" si="2"/>
        <v>-</v>
      </c>
      <c r="BE27" s="4" t="s">
        <v>31</v>
      </c>
    </row>
    <row r="28" spans="1:60">
      <c r="A28" s="4" t="s">
        <v>48</v>
      </c>
      <c r="B28" s="5" t="s">
        <v>463</v>
      </c>
      <c r="C28" s="5" t="s">
        <v>463</v>
      </c>
      <c r="E28" s="5"/>
      <c r="G28" s="5"/>
      <c r="I28" s="5"/>
      <c r="L28" s="24"/>
      <c r="M28" s="24"/>
      <c r="N28" s="24"/>
      <c r="O28" s="24"/>
      <c r="P28" s="24"/>
      <c r="R28" s="24"/>
      <c r="S28" s="24"/>
      <c r="V28" s="5"/>
      <c r="W28" s="5"/>
      <c r="X28" s="5"/>
      <c r="Y28" s="5"/>
      <c r="Z28" s="87">
        <v>361.09791710000002</v>
      </c>
      <c r="AA28" s="87">
        <v>408.5</v>
      </c>
      <c r="AB28" s="5"/>
      <c r="AC28" s="5"/>
      <c r="AD28" s="5"/>
      <c r="AE28" s="5"/>
      <c r="AF28" s="5"/>
      <c r="AG28" s="5"/>
      <c r="AH28" s="5"/>
      <c r="AI28" s="5"/>
      <c r="AJ28" s="5"/>
      <c r="AK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BB28" s="5">
        <f t="shared" si="0"/>
        <v>2</v>
      </c>
      <c r="BC28" s="9">
        <f t="shared" si="1"/>
        <v>384.79895855000001</v>
      </c>
      <c r="BD28" s="9" t="str">
        <f t="shared" si="2"/>
        <v>385*</v>
      </c>
      <c r="BE28" s="5" t="s">
        <v>720</v>
      </c>
    </row>
    <row r="29" spans="1:60">
      <c r="A29" s="4" t="s">
        <v>196</v>
      </c>
      <c r="B29" s="5" t="s">
        <v>463</v>
      </c>
      <c r="F29" s="9"/>
      <c r="G29" s="9"/>
      <c r="H29" s="9"/>
      <c r="I29" s="9"/>
      <c r="J29" s="9"/>
      <c r="K29" s="9"/>
      <c r="L29" s="9"/>
      <c r="M29" s="9"/>
      <c r="N29" s="10"/>
      <c r="O29" s="11"/>
      <c r="R29" s="5"/>
      <c r="S29" s="5"/>
      <c r="T29" s="11"/>
      <c r="U29" s="11"/>
      <c r="V29" s="288"/>
      <c r="W29" s="5"/>
      <c r="X29" s="9"/>
      <c r="Z29" s="9">
        <v>302.20167774999999</v>
      </c>
      <c r="AL29" s="4"/>
      <c r="AW29" s="4"/>
      <c r="AX29" s="4"/>
      <c r="AY29" s="4"/>
      <c r="AZ29" s="4"/>
      <c r="BA29" s="4"/>
      <c r="BB29" s="5">
        <f t="shared" si="0"/>
        <v>1</v>
      </c>
      <c r="BC29" s="9">
        <f t="shared" si="1"/>
        <v>302.20167774999999</v>
      </c>
      <c r="BD29" s="9" t="str">
        <f t="shared" si="2"/>
        <v>-</v>
      </c>
      <c r="BE29" s="4" t="s">
        <v>31</v>
      </c>
    </row>
    <row r="30" spans="1:60">
      <c r="A30" s="4" t="s">
        <v>1308</v>
      </c>
      <c r="B30" s="5" t="s">
        <v>463</v>
      </c>
      <c r="F30" s="87"/>
      <c r="G30" s="87"/>
      <c r="H30" s="87"/>
      <c r="I30" s="87"/>
      <c r="J30" s="87"/>
      <c r="K30" s="87"/>
      <c r="L30" s="87"/>
      <c r="M30" s="87"/>
      <c r="N30" s="78"/>
      <c r="O30" s="86"/>
      <c r="P30" s="87"/>
      <c r="Q30" s="87"/>
      <c r="R30" s="87"/>
      <c r="S30" s="87"/>
      <c r="T30" s="86"/>
      <c r="U30" s="86"/>
      <c r="V30" s="288"/>
      <c r="W30" s="5"/>
      <c r="X30" s="5"/>
      <c r="Z30" s="87">
        <v>477.34629975000001</v>
      </c>
      <c r="AL30" s="4"/>
      <c r="AW30" s="4"/>
      <c r="AX30" s="4"/>
      <c r="AY30" s="4"/>
      <c r="AZ30" s="4"/>
      <c r="BA30" s="4"/>
      <c r="BB30" s="5">
        <f t="shared" si="0"/>
        <v>1</v>
      </c>
      <c r="BC30" s="9">
        <f t="shared" si="1"/>
        <v>477.34629975000001</v>
      </c>
      <c r="BD30" s="9" t="str">
        <f t="shared" si="2"/>
        <v>-</v>
      </c>
      <c r="BE30" s="4" t="s">
        <v>31</v>
      </c>
    </row>
    <row r="31" spans="1:60">
      <c r="A31" s="4" t="s">
        <v>377</v>
      </c>
      <c r="B31" s="5" t="s">
        <v>463</v>
      </c>
      <c r="F31" s="87"/>
      <c r="G31" s="87"/>
      <c r="H31" s="87"/>
      <c r="I31" s="87"/>
      <c r="J31" s="87"/>
      <c r="K31" s="87"/>
      <c r="L31" s="87"/>
      <c r="M31" s="87"/>
      <c r="N31" s="78"/>
      <c r="O31" s="86"/>
      <c r="P31" s="87"/>
      <c r="Q31" s="87"/>
      <c r="R31" s="87"/>
      <c r="S31" s="87"/>
      <c r="T31" s="86"/>
      <c r="U31" s="86"/>
      <c r="V31" s="288"/>
      <c r="W31" s="341"/>
      <c r="X31" s="5"/>
      <c r="Z31" s="87">
        <v>515.21341995</v>
      </c>
      <c r="AL31" s="4"/>
      <c r="AW31" s="4"/>
      <c r="AX31" s="4"/>
      <c r="AY31" s="4"/>
      <c r="AZ31" s="4"/>
      <c r="BA31" s="4"/>
      <c r="BB31" s="5">
        <f t="shared" si="0"/>
        <v>1</v>
      </c>
      <c r="BC31" s="9">
        <f t="shared" si="1"/>
        <v>515.21341995</v>
      </c>
      <c r="BD31" s="9" t="str">
        <f t="shared" si="2"/>
        <v>-</v>
      </c>
      <c r="BE31" s="4" t="s">
        <v>31</v>
      </c>
    </row>
    <row r="32" spans="1:60">
      <c r="A32" s="4" t="s">
        <v>453</v>
      </c>
      <c r="B32" s="5" t="s">
        <v>463</v>
      </c>
      <c r="F32" s="87"/>
      <c r="G32" s="87"/>
      <c r="H32" s="87"/>
      <c r="I32" s="87"/>
      <c r="J32" s="87"/>
      <c r="K32" s="87"/>
      <c r="L32" s="87"/>
      <c r="M32" s="87"/>
      <c r="N32" s="78"/>
      <c r="O32" s="86"/>
      <c r="P32" s="87"/>
      <c r="Q32" s="87"/>
      <c r="R32" s="87"/>
      <c r="S32" s="87"/>
      <c r="T32" s="86"/>
      <c r="U32" s="86"/>
      <c r="V32" s="288"/>
      <c r="W32" s="341"/>
      <c r="X32" s="9"/>
      <c r="Z32" s="87">
        <v>519.62512325</v>
      </c>
      <c r="AL32" s="4"/>
      <c r="AW32" s="4"/>
      <c r="AX32" s="4"/>
      <c r="AY32" s="4"/>
      <c r="AZ32" s="4"/>
      <c r="BA32" s="4"/>
      <c r="BB32" s="5">
        <f t="shared" si="0"/>
        <v>1</v>
      </c>
      <c r="BC32" s="9">
        <f t="shared" si="1"/>
        <v>519.62512325</v>
      </c>
      <c r="BD32" s="9" t="str">
        <f t="shared" si="2"/>
        <v>-</v>
      </c>
      <c r="BE32" s="4" t="s">
        <v>31</v>
      </c>
    </row>
    <row r="33" spans="1:60">
      <c r="A33" s="4" t="s">
        <v>454</v>
      </c>
      <c r="B33" s="5" t="s">
        <v>463</v>
      </c>
      <c r="F33" s="9"/>
      <c r="G33" s="9"/>
      <c r="H33" s="9"/>
      <c r="I33" s="9"/>
      <c r="J33" s="9"/>
      <c r="K33" s="9"/>
      <c r="L33" s="9"/>
      <c r="M33" s="9"/>
      <c r="N33" s="10"/>
      <c r="O33" s="11"/>
      <c r="R33" s="5"/>
      <c r="S33" s="5"/>
      <c r="T33" s="11"/>
      <c r="U33" s="11"/>
      <c r="V33" s="288"/>
      <c r="W33" s="341"/>
      <c r="X33" s="341"/>
      <c r="Z33" s="9">
        <v>411.8325054</v>
      </c>
      <c r="AL33" s="4"/>
      <c r="AW33" s="4"/>
      <c r="AX33" s="4"/>
      <c r="AY33" s="4"/>
      <c r="AZ33" s="4"/>
      <c r="BA33" s="4"/>
      <c r="BB33" s="5">
        <f t="shared" si="0"/>
        <v>1</v>
      </c>
      <c r="BC33" s="9">
        <f t="shared" si="1"/>
        <v>411.8325054</v>
      </c>
      <c r="BD33" s="9" t="str">
        <f t="shared" si="2"/>
        <v>-</v>
      </c>
      <c r="BE33" s="4" t="s">
        <v>31</v>
      </c>
    </row>
    <row r="34" spans="1:60">
      <c r="A34" s="4" t="s">
        <v>95</v>
      </c>
      <c r="B34" s="5" t="s">
        <v>463</v>
      </c>
      <c r="C34" s="5" t="s">
        <v>463</v>
      </c>
      <c r="D34" s="5" t="s">
        <v>463</v>
      </c>
      <c r="E34" s="5" t="s">
        <v>463</v>
      </c>
      <c r="F34" s="5" t="s">
        <v>464</v>
      </c>
      <c r="G34" s="5" t="s">
        <v>463</v>
      </c>
      <c r="H34" s="87"/>
      <c r="I34" s="87"/>
      <c r="J34" s="87"/>
      <c r="K34" s="87"/>
      <c r="L34" s="87"/>
      <c r="M34" s="87"/>
      <c r="N34" s="87"/>
      <c r="O34" s="78"/>
      <c r="P34" s="86"/>
      <c r="Q34" s="87"/>
      <c r="R34" s="87"/>
      <c r="S34" s="87"/>
      <c r="T34" s="87"/>
      <c r="U34" s="87"/>
      <c r="V34" s="86"/>
      <c r="W34" s="86"/>
      <c r="X34" s="102"/>
      <c r="Y34" s="193"/>
      <c r="Z34" s="87">
        <v>388.8916481</v>
      </c>
      <c r="AA34" s="87">
        <v>228.5</v>
      </c>
      <c r="AB34" s="87">
        <v>509.5</v>
      </c>
      <c r="AC34" s="87">
        <v>352.49509565217386</v>
      </c>
      <c r="AD34" s="87">
        <v>200</v>
      </c>
      <c r="AE34" s="87">
        <v>198.19577186700764</v>
      </c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 s="5">
        <f t="shared" si="0"/>
        <v>3</v>
      </c>
      <c r="BC34" s="9">
        <f t="shared" si="1"/>
        <v>375.63054936666668</v>
      </c>
      <c r="BD34" s="9">
        <f t="shared" si="2"/>
        <v>375.63054936666668</v>
      </c>
      <c r="BE34" s="9">
        <v>375.63054936666668</v>
      </c>
      <c r="BF34"/>
      <c r="BG34"/>
      <c r="BH34"/>
    </row>
    <row r="35" spans="1:60">
      <c r="A35" s="4" t="s">
        <v>1314</v>
      </c>
      <c r="B35" s="5" t="s">
        <v>463</v>
      </c>
      <c r="F35" s="9"/>
      <c r="G35" s="9"/>
      <c r="H35" s="9"/>
      <c r="I35" s="9"/>
      <c r="J35" s="9"/>
      <c r="K35" s="9"/>
      <c r="L35" s="9"/>
      <c r="M35" s="9"/>
      <c r="N35" s="10"/>
      <c r="O35" s="11"/>
      <c r="P35" s="9"/>
      <c r="Q35" s="9"/>
      <c r="R35" s="9"/>
      <c r="S35" s="9"/>
      <c r="T35" s="11"/>
      <c r="U35" s="11"/>
      <c r="V35" s="288"/>
      <c r="W35" s="5"/>
      <c r="X35" s="341"/>
      <c r="Z35" s="9">
        <v>195.65904244999999</v>
      </c>
      <c r="AL35" s="4"/>
      <c r="AW35" s="4"/>
      <c r="AX35" s="4"/>
      <c r="AY35" s="4"/>
      <c r="AZ35" s="4"/>
      <c r="BA35" s="4"/>
      <c r="BB35" s="5">
        <f t="shared" si="0"/>
        <v>1</v>
      </c>
      <c r="BC35" s="9">
        <f t="shared" si="1"/>
        <v>195.65904244999999</v>
      </c>
      <c r="BD35" s="9" t="str">
        <f t="shared" si="2"/>
        <v>-</v>
      </c>
      <c r="BE35" s="4" t="s">
        <v>31</v>
      </c>
    </row>
    <row r="36" spans="1:60">
      <c r="A36" s="1" t="s">
        <v>105</v>
      </c>
      <c r="B36" s="5" t="s">
        <v>463</v>
      </c>
      <c r="C36" s="5" t="s">
        <v>463</v>
      </c>
      <c r="D36" s="5" t="s">
        <v>463</v>
      </c>
      <c r="E36" s="5" t="s">
        <v>463</v>
      </c>
      <c r="F36" s="331" t="s">
        <v>464</v>
      </c>
      <c r="G36" s="331" t="s">
        <v>463</v>
      </c>
      <c r="H36" s="331" t="s">
        <v>464</v>
      </c>
      <c r="I36" s="331" t="s">
        <v>464</v>
      </c>
      <c r="J36" s="331" t="s">
        <v>464</v>
      </c>
      <c r="K36" s="331" t="s">
        <v>464</v>
      </c>
      <c r="L36" s="331" t="s">
        <v>464</v>
      </c>
      <c r="M36" s="331" t="s">
        <v>464</v>
      </c>
      <c r="N36" s="331" t="s">
        <v>464</v>
      </c>
      <c r="O36" s="331" t="s">
        <v>464</v>
      </c>
      <c r="P36" s="331" t="s">
        <v>464</v>
      </c>
      <c r="Q36" s="331" t="s">
        <v>464</v>
      </c>
      <c r="R36" s="331" t="s">
        <v>464</v>
      </c>
      <c r="S36" s="84"/>
      <c r="T36" s="84"/>
      <c r="U36" s="84"/>
      <c r="V36" s="85"/>
      <c r="W36" s="85"/>
      <c r="X36" s="188"/>
      <c r="Y36" s="196"/>
      <c r="Z36" s="87">
        <v>313.7456348</v>
      </c>
      <c r="AA36" s="7">
        <v>123.5</v>
      </c>
      <c r="AB36" s="9">
        <v>410.5</v>
      </c>
      <c r="AC36" s="84">
        <v>320.65730332480814</v>
      </c>
      <c r="AD36" s="84">
        <v>211</v>
      </c>
      <c r="AE36" s="331">
        <v>186</v>
      </c>
      <c r="AF36" s="84">
        <v>319.71148000000005</v>
      </c>
      <c r="AG36" s="7">
        <v>442.14753000000002</v>
      </c>
      <c r="AH36" s="84">
        <v>563.22787399999993</v>
      </c>
      <c r="AI36" s="84">
        <v>291.66666666999998</v>
      </c>
      <c r="AJ36" s="7">
        <v>279.60977000000003</v>
      </c>
      <c r="AK36" s="7">
        <v>253.94320600000003</v>
      </c>
      <c r="AL36" s="7">
        <v>249</v>
      </c>
      <c r="AM36" s="7">
        <v>248.26950499999998</v>
      </c>
      <c r="AN36" s="7">
        <v>438.53710999999993</v>
      </c>
      <c r="AO36" s="7">
        <v>169.06043</v>
      </c>
      <c r="AP36" s="7">
        <v>359.50860000000006</v>
      </c>
      <c r="AQ36" s="331"/>
      <c r="AR36" s="197"/>
      <c r="AS36" s="197"/>
      <c r="AT36" s="197"/>
      <c r="AU36" s="197"/>
      <c r="AV36" s="197"/>
      <c r="AW36" s="197"/>
      <c r="AX36" s="197"/>
      <c r="AY36" s="197"/>
      <c r="AZ36" s="197"/>
      <c r="BA36" s="197"/>
      <c r="BB36" s="5">
        <f t="shared" si="0"/>
        <v>3</v>
      </c>
      <c r="BC36" s="9">
        <f t="shared" si="1"/>
        <v>282.58187826666671</v>
      </c>
      <c r="BD36" s="9">
        <f t="shared" si="2"/>
        <v>282.58187826666671</v>
      </c>
      <c r="BE36" s="7">
        <v>282.58187826666671</v>
      </c>
      <c r="BF36" s="197"/>
      <c r="BG36" s="197"/>
      <c r="BH36" s="197"/>
    </row>
    <row r="37" spans="1:60" s="376" customFormat="1">
      <c r="B37" s="377"/>
      <c r="C37" s="377"/>
      <c r="D37" s="377"/>
      <c r="F37" s="378"/>
      <c r="G37" s="378"/>
      <c r="H37" s="378"/>
      <c r="I37" s="378"/>
      <c r="J37" s="378"/>
      <c r="K37" s="378"/>
      <c r="L37" s="378"/>
      <c r="M37" s="378"/>
      <c r="N37" s="379"/>
      <c r="O37" s="380"/>
      <c r="P37" s="378"/>
      <c r="Q37" s="378"/>
      <c r="R37" s="378"/>
      <c r="S37" s="378"/>
      <c r="T37" s="380"/>
      <c r="U37" s="380"/>
      <c r="V37" s="381"/>
      <c r="W37" s="377"/>
      <c r="X37" s="382"/>
      <c r="AA37" s="378"/>
    </row>
    <row r="38" spans="1:60">
      <c r="A38" s="1" t="s">
        <v>106</v>
      </c>
      <c r="B38" s="1"/>
      <c r="C38" s="5" t="s">
        <v>463</v>
      </c>
      <c r="D38" s="5" t="s">
        <v>463</v>
      </c>
      <c r="E38" s="5" t="s">
        <v>463</v>
      </c>
      <c r="F38" s="331" t="s">
        <v>464</v>
      </c>
      <c r="G38" s="331" t="s">
        <v>463</v>
      </c>
      <c r="H38" s="331" t="s">
        <v>464</v>
      </c>
      <c r="I38" s="331" t="s">
        <v>464</v>
      </c>
      <c r="J38" s="331" t="s">
        <v>463</v>
      </c>
      <c r="K38" s="331" t="s">
        <v>464</v>
      </c>
      <c r="L38" s="331" t="s">
        <v>464</v>
      </c>
      <c r="M38" s="331" t="s">
        <v>464</v>
      </c>
      <c r="N38" s="331" t="s">
        <v>464</v>
      </c>
      <c r="O38" s="331" t="s">
        <v>464</v>
      </c>
      <c r="P38" s="331" t="s">
        <v>464</v>
      </c>
      <c r="Q38" s="198"/>
      <c r="R38" s="198"/>
      <c r="S38" s="198"/>
      <c r="T38" s="198"/>
      <c r="U38" s="198"/>
      <c r="V38" s="199"/>
      <c r="W38" s="188"/>
      <c r="X38" s="188"/>
      <c r="Y38" s="200"/>
      <c r="Z38" s="200"/>
      <c r="AA38" s="84">
        <v>116.5</v>
      </c>
      <c r="AB38" s="87">
        <v>377.5</v>
      </c>
      <c r="AC38" s="84">
        <v>330.21599386189257</v>
      </c>
      <c r="AD38" s="198">
        <v>148.5</v>
      </c>
      <c r="AE38" s="84">
        <v>221.07535549872122</v>
      </c>
      <c r="AF38" s="84">
        <v>356.48822000000001</v>
      </c>
      <c r="AG38" s="7">
        <v>438.67560000000003</v>
      </c>
      <c r="AH38" s="84">
        <v>394.87784600000003</v>
      </c>
      <c r="AI38" s="84">
        <v>367.25</v>
      </c>
      <c r="AJ38" s="7">
        <v>251.11422600000003</v>
      </c>
      <c r="AK38" s="7">
        <v>289.43404600000002</v>
      </c>
      <c r="AL38" s="7">
        <v>289</v>
      </c>
      <c r="AM38" s="7">
        <v>279.28615000000008</v>
      </c>
      <c r="AN38" s="7">
        <v>355.93415000000005</v>
      </c>
      <c r="AO38" s="331"/>
      <c r="AP38" s="331"/>
      <c r="AQ38" s="331"/>
      <c r="AR38" s="331"/>
      <c r="AS38" s="25"/>
      <c r="AT38" s="25"/>
      <c r="AU38" s="25"/>
      <c r="AV38" s="25"/>
      <c r="AW38" s="25"/>
      <c r="AX38" s="25"/>
      <c r="AY38" s="25"/>
      <c r="AZ38" s="25"/>
      <c r="BA38" s="25"/>
      <c r="BB38" s="5">
        <f>COUNTA(AA38:AC38)</f>
        <v>3</v>
      </c>
      <c r="BC38" s="9">
        <f>AVERAGE(AA38:AC38)</f>
        <v>274.73866462063086</v>
      </c>
      <c r="BD38" s="7">
        <f t="shared" ref="BD38:BD43" si="3">IF(BB38=3,BC38,IF(BB38=2,ROUND(BC38,0)&amp;"*",IF(BB38=1,"-")))</f>
        <v>274.73866462063086</v>
      </c>
      <c r="BE38" s="7">
        <v>274.73866462063086</v>
      </c>
      <c r="BF38" s="25"/>
      <c r="BG38" s="25"/>
      <c r="BH38" s="25"/>
    </row>
    <row r="39" spans="1:60">
      <c r="A39" s="4" t="s">
        <v>83</v>
      </c>
      <c r="C39" s="5" t="s">
        <v>463</v>
      </c>
      <c r="D39" s="5" t="s">
        <v>463</v>
      </c>
      <c r="E39" s="5" t="s">
        <v>463</v>
      </c>
      <c r="F39" s="5" t="s">
        <v>464</v>
      </c>
      <c r="G39" s="5" t="s">
        <v>463</v>
      </c>
      <c r="H39" s="5" t="s">
        <v>464</v>
      </c>
      <c r="I39" s="5" t="s">
        <v>464</v>
      </c>
      <c r="J39" s="5" t="s">
        <v>463</v>
      </c>
      <c r="K39" s="87"/>
      <c r="L39" s="87"/>
      <c r="M39" s="87"/>
      <c r="N39" s="87"/>
      <c r="O39" s="78"/>
      <c r="P39" s="86"/>
      <c r="Q39" s="87"/>
      <c r="R39" s="87"/>
      <c r="S39" s="87"/>
      <c r="T39" s="87"/>
      <c r="U39" s="87"/>
      <c r="V39" s="86"/>
      <c r="W39" s="86"/>
      <c r="X39" s="102"/>
      <c r="Y39" s="9"/>
      <c r="Z39" s="9"/>
      <c r="AA39" s="87">
        <v>284.5</v>
      </c>
      <c r="AB39" s="87">
        <v>407</v>
      </c>
      <c r="AC39" s="87">
        <v>373.81832838874675</v>
      </c>
      <c r="AD39" s="87">
        <v>259</v>
      </c>
      <c r="AE39" s="87">
        <v>218.18323887468031</v>
      </c>
      <c r="AF39" s="87">
        <v>350.38938000000002</v>
      </c>
      <c r="AG39" s="9">
        <v>245.36074199999999</v>
      </c>
      <c r="AH39" s="87">
        <v>240.23551200000003</v>
      </c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5">
        <f t="shared" ref="BB39:BB95" si="4">COUNTA(AA39:AC39)</f>
        <v>3</v>
      </c>
      <c r="BC39" s="9">
        <f>AVERAGE(AA39:AC39)</f>
        <v>355.10610946291558</v>
      </c>
      <c r="BD39" s="7">
        <f t="shared" si="3"/>
        <v>355.10610946291558</v>
      </c>
      <c r="BE39" s="9">
        <v>355.10610946291558</v>
      </c>
      <c r="BF39" s="77"/>
      <c r="BG39" s="77"/>
      <c r="BH39" s="77"/>
    </row>
    <row r="40" spans="1:60">
      <c r="A40" s="1" t="s">
        <v>75</v>
      </c>
      <c r="B40" s="1"/>
      <c r="C40" s="5" t="s">
        <v>463</v>
      </c>
      <c r="D40" s="5" t="s">
        <v>463</v>
      </c>
      <c r="E40" s="5" t="s">
        <v>463</v>
      </c>
      <c r="F40" s="331" t="s">
        <v>464</v>
      </c>
      <c r="G40" s="331" t="s">
        <v>463</v>
      </c>
      <c r="H40" s="331" t="s">
        <v>465</v>
      </c>
      <c r="I40" s="331" t="s">
        <v>464</v>
      </c>
      <c r="J40" s="331" t="s">
        <v>463</v>
      </c>
      <c r="K40" s="331" t="s">
        <v>464</v>
      </c>
      <c r="L40" s="331" t="s">
        <v>464</v>
      </c>
      <c r="M40" s="331" t="s">
        <v>464</v>
      </c>
      <c r="N40" s="331" t="s">
        <v>464</v>
      </c>
      <c r="O40" s="331" t="s">
        <v>464</v>
      </c>
      <c r="P40" s="331" t="s">
        <v>466</v>
      </c>
      <c r="Q40" s="84"/>
      <c r="R40" s="84"/>
      <c r="S40" s="84"/>
      <c r="T40" s="84"/>
      <c r="U40" s="84"/>
      <c r="V40" s="85"/>
      <c r="W40" s="85"/>
      <c r="X40" s="188"/>
      <c r="Y40" s="196"/>
      <c r="Z40" s="196"/>
      <c r="AA40" s="7">
        <v>305.5</v>
      </c>
      <c r="AB40" s="87">
        <v>369.5</v>
      </c>
      <c r="AC40" s="84">
        <v>305.58398363171352</v>
      </c>
      <c r="AD40" s="84">
        <v>238</v>
      </c>
      <c r="AE40" s="84">
        <v>229.77621483375958</v>
      </c>
      <c r="AF40" s="84">
        <v>363.21163999999999</v>
      </c>
      <c r="AG40" s="7">
        <v>368.14949600000006</v>
      </c>
      <c r="AH40" s="84">
        <v>358.59709600000002</v>
      </c>
      <c r="AI40" s="84">
        <v>295.33333333000002</v>
      </c>
      <c r="AJ40" s="7">
        <v>283.74669400000005</v>
      </c>
      <c r="AK40" s="7">
        <v>316.81636800000001</v>
      </c>
      <c r="AL40" s="7">
        <v>357</v>
      </c>
      <c r="AM40" s="7">
        <v>371</v>
      </c>
      <c r="AN40" s="7">
        <v>416</v>
      </c>
      <c r="AO40" s="197"/>
      <c r="AP40" s="197"/>
      <c r="AQ40" s="197"/>
      <c r="AR40" s="197"/>
      <c r="AS40" s="197"/>
      <c r="AT40" s="197"/>
      <c r="AU40" s="197"/>
      <c r="AV40" s="197"/>
      <c r="AW40" s="197"/>
      <c r="AX40" s="197"/>
      <c r="AY40" s="197"/>
      <c r="AZ40" s="197"/>
      <c r="BA40" s="197"/>
      <c r="BB40" s="5">
        <f t="shared" si="4"/>
        <v>3</v>
      </c>
      <c r="BC40" s="9">
        <f t="shared" ref="BC40:BC95" si="5">AVERAGE(AA40:AC40)</f>
        <v>326.86132787723784</v>
      </c>
      <c r="BD40" s="7">
        <f t="shared" si="3"/>
        <v>326.86132787723784</v>
      </c>
      <c r="BE40" s="7">
        <v>326.86132787723784</v>
      </c>
      <c r="BF40" s="197"/>
      <c r="BG40" s="197"/>
      <c r="BH40" s="197"/>
    </row>
    <row r="41" spans="1:60">
      <c r="A41" s="1" t="s">
        <v>91</v>
      </c>
      <c r="B41" s="1"/>
      <c r="C41" s="5" t="s">
        <v>463</v>
      </c>
      <c r="D41" s="5" t="s">
        <v>463</v>
      </c>
      <c r="E41" s="5" t="s">
        <v>463</v>
      </c>
      <c r="F41" s="5" t="s">
        <v>464</v>
      </c>
      <c r="G41" s="5" t="s">
        <v>463</v>
      </c>
      <c r="H41" s="5" t="s">
        <v>464</v>
      </c>
      <c r="I41" s="5" t="s">
        <v>464</v>
      </c>
      <c r="J41" s="5" t="s">
        <v>463</v>
      </c>
      <c r="K41" s="5" t="s">
        <v>464</v>
      </c>
      <c r="L41" s="87"/>
      <c r="M41" s="87"/>
      <c r="N41" s="87"/>
      <c r="O41" s="78"/>
      <c r="P41" s="86"/>
      <c r="Q41" s="87"/>
      <c r="R41" s="87"/>
      <c r="S41" s="87"/>
      <c r="T41" s="87"/>
      <c r="U41" s="87"/>
      <c r="V41" s="86"/>
      <c r="W41" s="86"/>
      <c r="X41" s="102"/>
      <c r="Y41" s="5"/>
      <c r="Z41" s="5"/>
      <c r="AA41" s="84">
        <v>238.5</v>
      </c>
      <c r="AB41" s="87">
        <v>552.5</v>
      </c>
      <c r="AC41" s="87">
        <v>415.28833964194371</v>
      </c>
      <c r="AD41" s="87">
        <v>290.5</v>
      </c>
      <c r="AE41" s="87">
        <v>176.79901074168797</v>
      </c>
      <c r="AF41" s="87">
        <v>363.38309333333336</v>
      </c>
      <c r="AG41" s="9">
        <v>275.58306600000003</v>
      </c>
      <c r="AH41" s="87">
        <v>433.785506</v>
      </c>
      <c r="AI41" s="87">
        <v>295.5</v>
      </c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5">
        <f t="shared" si="4"/>
        <v>3</v>
      </c>
      <c r="BC41" s="9">
        <f t="shared" si="5"/>
        <v>402.09611321398125</v>
      </c>
      <c r="BD41" s="7">
        <f t="shared" si="3"/>
        <v>402.09611321398125</v>
      </c>
      <c r="BE41" s="9">
        <v>402.09611321398125</v>
      </c>
      <c r="BF41" s="77"/>
      <c r="BG41" s="77"/>
      <c r="BH41" s="77"/>
    </row>
    <row r="42" spans="1:60">
      <c r="A42" s="1" t="s">
        <v>84</v>
      </c>
      <c r="B42" s="1"/>
      <c r="C42" s="5" t="s">
        <v>463</v>
      </c>
      <c r="E42" s="5" t="s">
        <v>463</v>
      </c>
      <c r="F42" s="5" t="s">
        <v>464</v>
      </c>
      <c r="G42" s="5" t="s">
        <v>463</v>
      </c>
      <c r="H42" s="5" t="s">
        <v>464</v>
      </c>
      <c r="I42" s="5" t="s">
        <v>464</v>
      </c>
      <c r="J42" s="5" t="s">
        <v>463</v>
      </c>
      <c r="K42" s="5" t="s">
        <v>464</v>
      </c>
      <c r="L42" s="5" t="s">
        <v>464</v>
      </c>
      <c r="M42" s="5" t="s">
        <v>464</v>
      </c>
      <c r="N42" s="5" t="s">
        <v>464</v>
      </c>
      <c r="O42" s="5" t="s">
        <v>464</v>
      </c>
      <c r="P42" s="5" t="s">
        <v>464</v>
      </c>
      <c r="Q42" s="4" t="s">
        <v>464</v>
      </c>
      <c r="R42" s="194"/>
      <c r="S42" s="194"/>
      <c r="T42" s="194"/>
      <c r="U42" s="194"/>
      <c r="V42" s="102"/>
      <c r="W42" s="102"/>
      <c r="X42" s="102"/>
      <c r="Y42" s="9"/>
      <c r="Z42" s="9"/>
      <c r="AA42" s="84">
        <v>272</v>
      </c>
      <c r="AB42" s="9"/>
      <c r="AC42" s="9">
        <v>229.40857289002557</v>
      </c>
      <c r="AD42" s="101">
        <v>279</v>
      </c>
      <c r="AE42" s="87">
        <v>179.59308951406646</v>
      </c>
      <c r="AF42" s="87">
        <v>368.5266933333333</v>
      </c>
      <c r="AG42" s="9">
        <v>403.10393199999999</v>
      </c>
      <c r="AH42" s="87">
        <v>375.33951400000001</v>
      </c>
      <c r="AI42" s="87">
        <v>158</v>
      </c>
      <c r="AJ42" s="9">
        <v>238.64466999999999</v>
      </c>
      <c r="AK42" s="9">
        <v>260.490274</v>
      </c>
      <c r="AL42" s="9">
        <v>312</v>
      </c>
      <c r="AM42" s="9">
        <v>307.23319000000004</v>
      </c>
      <c r="AN42" s="9">
        <v>402.90684499999998</v>
      </c>
      <c r="AO42" s="9">
        <v>149.74366000000001</v>
      </c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5">
        <f t="shared" si="4"/>
        <v>2</v>
      </c>
      <c r="BC42" s="9">
        <f t="shared" si="5"/>
        <v>250.70428644501277</v>
      </c>
      <c r="BD42" s="9" t="str">
        <f t="shared" si="3"/>
        <v>251*</v>
      </c>
      <c r="BE42" s="9" t="s">
        <v>85</v>
      </c>
      <c r="BF42" s="77"/>
      <c r="BG42" s="77"/>
      <c r="BH42" s="77"/>
    </row>
    <row r="43" spans="1:60">
      <c r="A43" s="4" t="s">
        <v>58</v>
      </c>
      <c r="C43" s="5" t="s">
        <v>463</v>
      </c>
      <c r="D43" s="5" t="s">
        <v>463</v>
      </c>
      <c r="E43" s="5" t="s">
        <v>463</v>
      </c>
      <c r="F43" s="5" t="s">
        <v>464</v>
      </c>
      <c r="G43" s="5" t="s">
        <v>463</v>
      </c>
      <c r="H43" s="87"/>
      <c r="I43" s="87"/>
      <c r="J43" s="87"/>
      <c r="K43" s="87"/>
      <c r="L43" s="87"/>
      <c r="M43" s="87"/>
      <c r="N43" s="87"/>
      <c r="O43" s="78"/>
      <c r="P43" s="86"/>
      <c r="Q43" s="87"/>
      <c r="R43" s="87"/>
      <c r="S43" s="87"/>
      <c r="T43" s="87"/>
      <c r="U43" s="87"/>
      <c r="V43" s="86"/>
      <c r="W43" s="86"/>
      <c r="X43" s="102"/>
      <c r="Y43" s="5"/>
      <c r="Z43" s="5"/>
      <c r="AA43" s="9">
        <v>369</v>
      </c>
      <c r="AB43" s="9">
        <v>473.5</v>
      </c>
      <c r="AC43" s="9">
        <v>428.67050639386184</v>
      </c>
      <c r="AD43" s="87">
        <v>370</v>
      </c>
      <c r="AE43" s="9">
        <v>298.85613606138099</v>
      </c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 s="5">
        <f t="shared" si="4"/>
        <v>3</v>
      </c>
      <c r="BC43" s="9">
        <f t="shared" si="5"/>
        <v>423.72350213128726</v>
      </c>
      <c r="BD43" s="7">
        <f t="shared" si="3"/>
        <v>423.72350213128726</v>
      </c>
      <c r="BE43" s="9">
        <v>423.72350213128726</v>
      </c>
      <c r="BF43"/>
      <c r="BG43"/>
      <c r="BH43"/>
    </row>
    <row r="44" spans="1:60">
      <c r="A44" s="4" t="s">
        <v>79</v>
      </c>
      <c r="C44" s="5" t="s">
        <v>463</v>
      </c>
      <c r="E44" s="5"/>
      <c r="G44" s="5"/>
      <c r="I44" s="5"/>
      <c r="L44" s="24"/>
      <c r="M44" s="24"/>
      <c r="N44" s="24"/>
      <c r="O44" s="24"/>
      <c r="P44" s="24"/>
      <c r="R44" s="24"/>
      <c r="S44" s="24"/>
      <c r="V44" s="5"/>
      <c r="W44" s="5"/>
      <c r="X44" s="5"/>
      <c r="Y44" s="5"/>
      <c r="Z44" s="5"/>
      <c r="AA44" s="87">
        <v>297</v>
      </c>
      <c r="AB44" s="5"/>
      <c r="AC44" s="5"/>
      <c r="AD44" s="5"/>
      <c r="AE44" s="5"/>
      <c r="AF44" s="5"/>
      <c r="AG44" s="5"/>
      <c r="AH44" s="5"/>
      <c r="AI44" s="5"/>
      <c r="AJ44" s="5"/>
      <c r="AK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BB44" s="5">
        <f t="shared" si="4"/>
        <v>1</v>
      </c>
      <c r="BC44" s="9">
        <f t="shared" si="5"/>
        <v>297</v>
      </c>
    </row>
    <row r="45" spans="1:60">
      <c r="A45" s="4" t="s">
        <v>63</v>
      </c>
      <c r="C45" s="5" t="s">
        <v>463</v>
      </c>
      <c r="E45" s="5"/>
      <c r="G45" s="5"/>
      <c r="I45" s="5"/>
      <c r="L45" s="24"/>
      <c r="M45" s="24"/>
      <c r="N45" s="24"/>
      <c r="O45" s="24"/>
      <c r="P45" s="24"/>
      <c r="R45" s="24"/>
      <c r="S45" s="24"/>
      <c r="V45" s="5"/>
      <c r="W45" s="5"/>
      <c r="X45" s="5"/>
      <c r="Y45" s="5"/>
      <c r="Z45" s="5"/>
      <c r="AA45" s="87">
        <v>354</v>
      </c>
      <c r="AB45" s="5"/>
      <c r="AC45" s="5"/>
      <c r="AD45" s="5"/>
      <c r="AE45" s="5"/>
      <c r="AF45" s="5"/>
      <c r="AG45" s="5"/>
      <c r="AH45" s="5"/>
      <c r="AI45" s="5"/>
      <c r="AJ45" s="5"/>
      <c r="AK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BB45" s="5">
        <f t="shared" si="4"/>
        <v>1</v>
      </c>
      <c r="BC45" s="9">
        <f t="shared" si="5"/>
        <v>354</v>
      </c>
    </row>
    <row r="46" spans="1:60">
      <c r="A46" s="4" t="s">
        <v>56</v>
      </c>
      <c r="C46" s="5" t="s">
        <v>463</v>
      </c>
      <c r="D46" s="5" t="s">
        <v>463</v>
      </c>
      <c r="E46" s="5" t="s">
        <v>463</v>
      </c>
      <c r="F46" s="5" t="s">
        <v>464</v>
      </c>
      <c r="G46" s="77"/>
      <c r="H46" s="87"/>
      <c r="I46" s="87"/>
      <c r="J46" s="87"/>
      <c r="K46" s="87"/>
      <c r="L46" s="87"/>
      <c r="M46" s="87"/>
      <c r="N46" s="87"/>
      <c r="O46" s="78"/>
      <c r="P46" s="86"/>
      <c r="Q46" s="87"/>
      <c r="R46" s="87"/>
      <c r="S46" s="87"/>
      <c r="T46" s="87"/>
      <c r="U46" s="87"/>
      <c r="V46" s="86"/>
      <c r="W46" s="86"/>
      <c r="X46" s="102"/>
      <c r="Y46" s="5"/>
      <c r="Z46" s="5"/>
      <c r="AA46" s="87">
        <v>379.5</v>
      </c>
      <c r="AB46" s="9">
        <v>653</v>
      </c>
      <c r="AC46" s="87">
        <v>275.29028746803067</v>
      </c>
      <c r="AD46" s="87">
        <v>251</v>
      </c>
      <c r="AE46" s="168"/>
      <c r="AF46" s="25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5">
        <f t="shared" si="4"/>
        <v>3</v>
      </c>
      <c r="BC46" s="9">
        <f t="shared" si="5"/>
        <v>435.93009582267695</v>
      </c>
      <c r="BD46" s="7">
        <f>IF(BB46=3,BC46,IF(BB46=2,ROUND(BC46,0)&amp;"*",IF(BB46=1,"-")))</f>
        <v>435.93009582267695</v>
      </c>
      <c r="BE46" s="9">
        <v>435.93009582267695</v>
      </c>
      <c r="BF46" s="77"/>
      <c r="BG46" s="77"/>
      <c r="BH46" s="77"/>
    </row>
    <row r="47" spans="1:60">
      <c r="A47" s="4" t="s">
        <v>73</v>
      </c>
      <c r="C47" s="5" t="s">
        <v>463</v>
      </c>
      <c r="D47" s="5" t="s">
        <v>463</v>
      </c>
      <c r="E47" s="5"/>
      <c r="F47" s="4"/>
      <c r="G47" s="9"/>
      <c r="H47" s="9"/>
      <c r="I47" s="9"/>
      <c r="J47" s="9"/>
      <c r="K47" s="9"/>
      <c r="L47" s="9"/>
      <c r="M47" s="9"/>
      <c r="N47" s="10"/>
      <c r="O47" s="11"/>
      <c r="P47" s="4"/>
      <c r="R47" s="5"/>
      <c r="S47" s="5"/>
      <c r="T47" s="5"/>
      <c r="U47" s="11"/>
      <c r="V47" s="11"/>
      <c r="W47" s="86"/>
      <c r="X47" s="86"/>
      <c r="Y47" s="24"/>
      <c r="Z47" s="24"/>
      <c r="AA47" s="87">
        <v>306</v>
      </c>
      <c r="AB47" s="9">
        <v>529.5</v>
      </c>
      <c r="AL47" s="4"/>
      <c r="AW47" s="4"/>
      <c r="AX47" s="4"/>
      <c r="AY47" s="4"/>
      <c r="AZ47" s="4"/>
      <c r="BA47" s="4"/>
      <c r="BB47" s="5">
        <f t="shared" si="4"/>
        <v>2</v>
      </c>
      <c r="BC47" s="9">
        <f t="shared" si="5"/>
        <v>417.75</v>
      </c>
      <c r="BD47" s="7" t="str">
        <f>IF(BB47=3,BC47,IF(BB47=2,ROUND(BC47,0)&amp;"*",IF(BB47=1,"-")))</f>
        <v>418*</v>
      </c>
      <c r="BE47" s="5" t="s">
        <v>74</v>
      </c>
    </row>
    <row r="48" spans="1:60">
      <c r="A48" s="4" t="s">
        <v>64</v>
      </c>
      <c r="C48" s="5" t="s">
        <v>463</v>
      </c>
      <c r="D48" s="5" t="s">
        <v>463</v>
      </c>
      <c r="E48" s="5" t="s">
        <v>463</v>
      </c>
      <c r="F48"/>
      <c r="G48" s="9"/>
      <c r="H48" s="9"/>
      <c r="I48" s="9"/>
      <c r="J48" s="9"/>
      <c r="K48" s="9"/>
      <c r="L48" s="9"/>
      <c r="M48" s="9"/>
      <c r="N48" s="10"/>
      <c r="O48" s="11"/>
      <c r="P48" s="9"/>
      <c r="R48" s="5"/>
      <c r="S48" s="5"/>
      <c r="T48" s="5"/>
      <c r="U48" s="11"/>
      <c r="V48" s="11"/>
      <c r="W48" s="11"/>
      <c r="X48" s="11"/>
      <c r="Y48" s="168"/>
      <c r="Z48" s="168"/>
      <c r="AA48" s="87">
        <v>352</v>
      </c>
      <c r="AB48" s="87">
        <v>426</v>
      </c>
      <c r="AC48" s="9">
        <v>389.92104552429663</v>
      </c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 s="5">
        <f t="shared" si="4"/>
        <v>3</v>
      </c>
      <c r="BC48" s="9">
        <f t="shared" si="5"/>
        <v>389.30701517476558</v>
      </c>
      <c r="BD48" s="7">
        <f>IF(BB48=3,BC48,IF(BB48=2,ROUND(BC48,0)&amp;"*",IF(BB48=1,"-")))</f>
        <v>389.30701517476558</v>
      </c>
      <c r="BE48" s="5">
        <v>389.30701517476558</v>
      </c>
      <c r="BF48"/>
      <c r="BG48"/>
      <c r="BH48"/>
    </row>
    <row r="49" spans="1:60" customFormat="1" ht="15" customHeight="1">
      <c r="A49" s="4" t="s">
        <v>57</v>
      </c>
      <c r="B49" s="4"/>
      <c r="C49" s="5" t="s">
        <v>463</v>
      </c>
      <c r="D49" s="5"/>
      <c r="E49" s="5"/>
      <c r="F49" s="5"/>
      <c r="G49" s="5"/>
      <c r="H49" s="5"/>
      <c r="I49" s="5"/>
      <c r="J49" s="5"/>
      <c r="K49" s="5"/>
      <c r="L49" s="24"/>
      <c r="M49" s="24"/>
      <c r="N49" s="24"/>
      <c r="O49" s="24"/>
      <c r="P49" s="24"/>
      <c r="Q49" s="5"/>
      <c r="R49" s="24"/>
      <c r="S49" s="24"/>
      <c r="T49" s="24"/>
      <c r="U49" s="24"/>
      <c r="V49" s="5"/>
      <c r="W49" s="5"/>
      <c r="X49" s="5"/>
      <c r="Y49" s="5"/>
      <c r="Z49" s="5"/>
      <c r="AA49" s="9">
        <v>376</v>
      </c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>
        <f t="shared" si="4"/>
        <v>1</v>
      </c>
      <c r="BC49" s="9">
        <f t="shared" si="5"/>
        <v>376</v>
      </c>
      <c r="BD49" s="5"/>
      <c r="BE49" s="5"/>
      <c r="BF49" s="4"/>
      <c r="BG49" s="4"/>
      <c r="BH49" s="4"/>
    </row>
    <row r="50" spans="1:60" customFormat="1" ht="15" customHeight="1">
      <c r="A50" s="4" t="s">
        <v>60</v>
      </c>
      <c r="B50" s="4"/>
      <c r="C50" s="5" t="s">
        <v>463</v>
      </c>
      <c r="D50" s="5"/>
      <c r="E50" s="5"/>
      <c r="F50" s="5"/>
      <c r="G50" s="5"/>
      <c r="H50" s="5"/>
      <c r="I50" s="5"/>
      <c r="J50" s="5"/>
      <c r="K50" s="5"/>
      <c r="L50" s="24"/>
      <c r="M50" s="24"/>
      <c r="N50" s="24"/>
      <c r="O50" s="24"/>
      <c r="P50" s="24"/>
      <c r="Q50" s="5"/>
      <c r="R50" s="24"/>
      <c r="S50" s="24"/>
      <c r="T50" s="24"/>
      <c r="U50" s="24"/>
      <c r="V50" s="5"/>
      <c r="W50" s="5"/>
      <c r="X50" s="5"/>
      <c r="Y50" s="5"/>
      <c r="Z50" s="5"/>
      <c r="AA50" s="9">
        <v>361.5</v>
      </c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>
        <f t="shared" si="4"/>
        <v>1</v>
      </c>
      <c r="BC50" s="9">
        <f t="shared" si="5"/>
        <v>361.5</v>
      </c>
      <c r="BD50" s="5"/>
      <c r="BE50" s="5"/>
      <c r="BF50" s="4"/>
      <c r="BG50" s="4"/>
      <c r="BH50" s="4"/>
    </row>
    <row r="51" spans="1:60" s="77" customFormat="1" ht="15" customHeight="1">
      <c r="A51" s="4" t="s">
        <v>81</v>
      </c>
      <c r="B51" s="4"/>
      <c r="C51" s="5" t="s">
        <v>463</v>
      </c>
      <c r="D51" s="5" t="s">
        <v>463</v>
      </c>
      <c r="E51" s="5"/>
      <c r="F51" s="4"/>
      <c r="G51" s="9"/>
      <c r="H51" s="9"/>
      <c r="I51" s="9"/>
      <c r="J51" s="9"/>
      <c r="K51" s="9"/>
      <c r="L51" s="9"/>
      <c r="M51" s="9"/>
      <c r="N51" s="10"/>
      <c r="O51" s="11"/>
      <c r="P51" s="4"/>
      <c r="Q51" s="9"/>
      <c r="R51" s="9"/>
      <c r="S51" s="9"/>
      <c r="T51" s="9"/>
      <c r="U51" s="11"/>
      <c r="V51" s="11"/>
      <c r="W51" s="86"/>
      <c r="X51" s="86"/>
      <c r="Y51" s="24"/>
      <c r="Z51" s="24"/>
      <c r="AA51" s="9">
        <v>293.5</v>
      </c>
      <c r="AB51" s="9">
        <v>497.5</v>
      </c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5">
        <f t="shared" si="4"/>
        <v>2</v>
      </c>
      <c r="BC51" s="9">
        <f t="shared" si="5"/>
        <v>395.5</v>
      </c>
      <c r="BD51" s="7" t="str">
        <f>IF(BB51=3,BC51,IF(BB51=2,ROUND(BC51,0)&amp;"*",IF(BB51=1,"-")))</f>
        <v>396*</v>
      </c>
      <c r="BE51" s="5" t="s">
        <v>82</v>
      </c>
      <c r="BF51" s="4"/>
      <c r="BG51" s="4"/>
      <c r="BH51" s="4"/>
    </row>
    <row r="52" spans="1:60" s="38" customFormat="1">
      <c r="A52" s="4" t="s">
        <v>66</v>
      </c>
      <c r="B52" s="4"/>
      <c r="C52" s="5" t="s">
        <v>463</v>
      </c>
      <c r="D52" s="5" t="s">
        <v>463</v>
      </c>
      <c r="E52" s="5" t="s">
        <v>463</v>
      </c>
      <c r="F52" s="77"/>
      <c r="G52" s="87"/>
      <c r="H52" s="87"/>
      <c r="I52" s="87"/>
      <c r="J52" s="87"/>
      <c r="K52" s="87"/>
      <c r="L52" s="87"/>
      <c r="M52" s="87"/>
      <c r="N52" s="78"/>
      <c r="O52" s="86"/>
      <c r="P52" s="87"/>
      <c r="Q52" s="87"/>
      <c r="R52" s="87"/>
      <c r="S52" s="87"/>
      <c r="T52" s="87"/>
      <c r="U52" s="86"/>
      <c r="V52" s="87"/>
      <c r="W52" s="11"/>
      <c r="X52" s="11"/>
      <c r="Y52" s="168"/>
      <c r="Z52" s="168"/>
      <c r="AA52" s="87">
        <v>348</v>
      </c>
      <c r="AB52" s="87">
        <v>430</v>
      </c>
      <c r="AC52" s="87">
        <v>364.18610946291557</v>
      </c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5">
        <f t="shared" si="4"/>
        <v>3</v>
      </c>
      <c r="BC52" s="9">
        <f t="shared" si="5"/>
        <v>380.72870315430515</v>
      </c>
      <c r="BD52" s="7">
        <f>IF(BB52=3,BC52,IF(BB52=2,ROUND(BC52,0)&amp;"*",IF(BB52=1,"-")))</f>
        <v>380.72870315430515</v>
      </c>
      <c r="BE52" s="5">
        <v>380.72870315430515</v>
      </c>
      <c r="BF52" s="77"/>
      <c r="BG52" s="77"/>
      <c r="BH52" s="77"/>
    </row>
    <row r="53" spans="1:60" customFormat="1">
      <c r="A53" s="4" t="s">
        <v>29</v>
      </c>
      <c r="B53" s="4"/>
      <c r="C53" s="5" t="s">
        <v>463</v>
      </c>
      <c r="D53" s="5" t="s">
        <v>463</v>
      </c>
      <c r="E53" s="5" t="s">
        <v>463</v>
      </c>
      <c r="G53" s="87"/>
      <c r="H53" s="87"/>
      <c r="I53" s="87"/>
      <c r="J53" s="87"/>
      <c r="K53" s="87"/>
      <c r="L53" s="87"/>
      <c r="M53" s="87"/>
      <c r="N53" s="78"/>
      <c r="O53" s="86"/>
      <c r="P53" s="87"/>
      <c r="Q53" s="87"/>
      <c r="R53" s="87"/>
      <c r="S53" s="87"/>
      <c r="T53" s="87"/>
      <c r="U53" s="86"/>
      <c r="V53" s="107"/>
      <c r="W53" s="11"/>
      <c r="X53" s="11"/>
      <c r="Y53" s="168"/>
      <c r="Z53" s="168"/>
      <c r="AA53" s="87">
        <v>517</v>
      </c>
      <c r="AB53" s="87">
        <v>551</v>
      </c>
      <c r="AC53" s="87">
        <v>598.30049923273646</v>
      </c>
      <c r="BB53" s="5">
        <f t="shared" si="4"/>
        <v>3</v>
      </c>
      <c r="BC53" s="9">
        <f t="shared" si="5"/>
        <v>555.43349974424552</v>
      </c>
      <c r="BD53" s="7">
        <f>IF(BB53=3,BC53,IF(BB53=2,ROUND(BC53,0)&amp;"*",IF(BB53=1,"-")))</f>
        <v>555.43349974424552</v>
      </c>
      <c r="BE53" s="5">
        <v>555.43349974424552</v>
      </c>
    </row>
    <row r="54" spans="1:60" customFormat="1" ht="15" customHeight="1">
      <c r="A54" s="4" t="s">
        <v>49</v>
      </c>
      <c r="B54" s="4"/>
      <c r="C54" s="5" t="s">
        <v>463</v>
      </c>
      <c r="D54" s="5" t="s">
        <v>463</v>
      </c>
      <c r="E54" s="5" t="s">
        <v>463</v>
      </c>
      <c r="F54" s="5" t="s">
        <v>464</v>
      </c>
      <c r="G54" s="4"/>
      <c r="H54" s="87"/>
      <c r="I54" s="87"/>
      <c r="J54" s="87"/>
      <c r="K54" s="87"/>
      <c r="L54" s="87"/>
      <c r="M54" s="87"/>
      <c r="N54" s="87"/>
      <c r="O54" s="78"/>
      <c r="P54" s="86"/>
      <c r="Q54" s="87"/>
      <c r="R54" s="87"/>
      <c r="S54" s="87"/>
      <c r="T54" s="87"/>
      <c r="U54" s="87"/>
      <c r="V54" s="86"/>
      <c r="W54" s="86"/>
      <c r="X54" s="102"/>
      <c r="Y54" s="5"/>
      <c r="Z54" s="5"/>
      <c r="AA54" s="87">
        <v>404</v>
      </c>
      <c r="AB54" s="9">
        <v>652</v>
      </c>
      <c r="AC54" s="9">
        <v>379.25942915601019</v>
      </c>
      <c r="AD54" s="87">
        <v>318</v>
      </c>
      <c r="AE54" s="24"/>
      <c r="BB54" s="5">
        <f t="shared" si="4"/>
        <v>3</v>
      </c>
      <c r="BC54" s="9">
        <f t="shared" si="5"/>
        <v>478.41980971867002</v>
      </c>
      <c r="BD54" s="7">
        <f>IF(BB54=3,BC54,IF(BB54=2,ROUND(BC54,0)&amp;"*",IF(BB54=1,"-")))</f>
        <v>478.41980971867002</v>
      </c>
      <c r="BE54" s="9">
        <v>478.41980971867002</v>
      </c>
    </row>
    <row r="55" spans="1:60" customFormat="1" ht="15" customHeight="1">
      <c r="A55" s="4" t="s">
        <v>35</v>
      </c>
      <c r="B55" s="4"/>
      <c r="C55" s="5" t="s">
        <v>463</v>
      </c>
      <c r="D55" s="5" t="s">
        <v>463</v>
      </c>
      <c r="E55" s="5"/>
      <c r="F55" s="4"/>
      <c r="G55" s="87"/>
      <c r="H55" s="87"/>
      <c r="I55" s="87"/>
      <c r="J55" s="87"/>
      <c r="K55" s="87"/>
      <c r="L55" s="87"/>
      <c r="M55" s="87"/>
      <c r="N55" s="78"/>
      <c r="O55" s="11"/>
      <c r="P55" s="4"/>
      <c r="Q55" s="87"/>
      <c r="R55" s="87"/>
      <c r="S55" s="87"/>
      <c r="T55" s="87"/>
      <c r="U55" s="86"/>
      <c r="V55" s="86"/>
      <c r="W55" s="86"/>
      <c r="X55" s="86"/>
      <c r="Y55" s="24"/>
      <c r="Z55" s="24"/>
      <c r="AA55" s="87">
        <v>498</v>
      </c>
      <c r="AB55" s="87">
        <v>663.5</v>
      </c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5">
        <f t="shared" si="4"/>
        <v>2</v>
      </c>
      <c r="BC55" s="9">
        <f t="shared" si="5"/>
        <v>580.75</v>
      </c>
      <c r="BD55" s="7" t="str">
        <f>IF(BB55=3,BC55,IF(BB55=2,ROUND(BC55,0)&amp;"*",IF(BB55=1,"-")))</f>
        <v>581*</v>
      </c>
      <c r="BE55" s="5" t="s">
        <v>36</v>
      </c>
      <c r="BF55" s="4"/>
      <c r="BG55" s="4"/>
      <c r="BH55" s="4"/>
    </row>
    <row r="56" spans="1:60" s="38" customFormat="1">
      <c r="A56" s="4" t="s">
        <v>93</v>
      </c>
      <c r="B56" s="4"/>
      <c r="C56" s="5" t="s">
        <v>463</v>
      </c>
      <c r="D56" s="5"/>
      <c r="E56" s="5"/>
      <c r="F56" s="5"/>
      <c r="G56" s="5"/>
      <c r="H56" s="5"/>
      <c r="I56" s="5"/>
      <c r="J56" s="5"/>
      <c r="K56" s="5"/>
      <c r="L56" s="24"/>
      <c r="M56" s="24"/>
      <c r="N56" s="24"/>
      <c r="O56" s="24"/>
      <c r="P56" s="24"/>
      <c r="Q56" s="5"/>
      <c r="R56" s="24"/>
      <c r="S56" s="24"/>
      <c r="T56" s="24"/>
      <c r="U56" s="24"/>
      <c r="V56" s="5"/>
      <c r="W56" s="5"/>
      <c r="X56" s="5"/>
      <c r="Y56" s="5"/>
      <c r="Z56" s="5"/>
      <c r="AA56" s="9">
        <v>230.5</v>
      </c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>
        <f t="shared" si="4"/>
        <v>1</v>
      </c>
      <c r="BC56" s="9">
        <f t="shared" si="5"/>
        <v>230.5</v>
      </c>
      <c r="BD56" s="5"/>
      <c r="BE56" s="5"/>
      <c r="BF56" s="4"/>
      <c r="BG56" s="4"/>
      <c r="BH56" s="4"/>
    </row>
    <row r="57" spans="1:60" s="38" customFormat="1">
      <c r="A57" s="4" t="s">
        <v>96</v>
      </c>
      <c r="B57" s="4"/>
      <c r="C57" s="5" t="s">
        <v>463</v>
      </c>
      <c r="D57" s="5"/>
      <c r="E57" s="5"/>
      <c r="F57" s="5"/>
      <c r="G57" s="5"/>
      <c r="H57" s="5"/>
      <c r="I57" s="5"/>
      <c r="J57" s="5"/>
      <c r="K57" s="5"/>
      <c r="L57" s="24"/>
      <c r="M57" s="24"/>
      <c r="N57" s="24"/>
      <c r="O57" s="24"/>
      <c r="P57" s="24"/>
      <c r="Q57" s="5"/>
      <c r="R57" s="24"/>
      <c r="S57" s="24"/>
      <c r="T57" s="24"/>
      <c r="U57" s="24"/>
      <c r="V57" s="5"/>
      <c r="W57" s="5"/>
      <c r="X57" s="5"/>
      <c r="Y57" s="5"/>
      <c r="Z57" s="5"/>
      <c r="AA57" s="9">
        <v>223.5</v>
      </c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>
        <f t="shared" si="4"/>
        <v>1</v>
      </c>
      <c r="BC57" s="9">
        <f t="shared" si="5"/>
        <v>223.5</v>
      </c>
      <c r="BD57" s="5"/>
      <c r="BE57" s="5"/>
      <c r="BF57" s="4"/>
      <c r="BG57" s="4"/>
      <c r="BH57" s="4"/>
    </row>
    <row r="58" spans="1:60" s="25" customFormat="1">
      <c r="A58" s="4" t="s">
        <v>92</v>
      </c>
      <c r="B58" s="4"/>
      <c r="C58" s="5" t="s">
        <v>463</v>
      </c>
      <c r="D58" s="5" t="s">
        <v>463</v>
      </c>
      <c r="E58" s="5" t="s">
        <v>463</v>
      </c>
      <c r="F58" s="38"/>
      <c r="G58" s="9"/>
      <c r="H58" s="9"/>
      <c r="I58" s="9"/>
      <c r="J58" s="9"/>
      <c r="K58" s="9"/>
      <c r="L58" s="9"/>
      <c r="M58" s="9"/>
      <c r="N58" s="10"/>
      <c r="O58" s="11"/>
      <c r="P58" s="9"/>
      <c r="Q58" s="5"/>
      <c r="R58" s="5"/>
      <c r="S58" s="5"/>
      <c r="T58" s="5"/>
      <c r="U58" s="11"/>
      <c r="V58" s="11"/>
      <c r="W58" s="11"/>
      <c r="X58" s="113"/>
      <c r="Y58" s="168"/>
      <c r="Z58" s="168"/>
      <c r="AA58" s="9">
        <v>235</v>
      </c>
      <c r="AB58" s="9">
        <v>348</v>
      </c>
      <c r="AC58" s="9">
        <v>205.51184654731458</v>
      </c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5">
        <f t="shared" si="4"/>
        <v>3</v>
      </c>
      <c r="BC58" s="9">
        <f t="shared" si="5"/>
        <v>262.83728218243817</v>
      </c>
      <c r="BD58" s="7">
        <f t="shared" ref="BD58:BD67" si="6">IF(BB58=3,BC58,IF(BB58=2,ROUND(BC58,0)&amp;"*",IF(BB58=1,"-")))</f>
        <v>262.83728218243817</v>
      </c>
      <c r="BE58" s="5">
        <v>262.83728218243817</v>
      </c>
      <c r="BF58" s="38"/>
      <c r="BG58" s="38"/>
      <c r="BH58" s="38"/>
    </row>
    <row r="59" spans="1:60" s="77" customFormat="1" ht="15" customHeight="1">
      <c r="A59" s="4" t="s">
        <v>86</v>
      </c>
      <c r="B59" s="4"/>
      <c r="C59" s="5" t="s">
        <v>463</v>
      </c>
      <c r="D59" s="5" t="s">
        <v>463</v>
      </c>
      <c r="E59" s="5"/>
      <c r="F59" s="4"/>
      <c r="G59" s="9"/>
      <c r="H59" s="9"/>
      <c r="I59" s="9"/>
      <c r="J59" s="9"/>
      <c r="K59" s="9"/>
      <c r="L59" s="9"/>
      <c r="M59" s="9"/>
      <c r="N59" s="10"/>
      <c r="O59" s="11"/>
      <c r="P59" s="4"/>
      <c r="Q59" s="5"/>
      <c r="R59" s="5"/>
      <c r="S59" s="5"/>
      <c r="T59" s="5"/>
      <c r="U59" s="11"/>
      <c r="V59" s="11"/>
      <c r="W59" s="86"/>
      <c r="X59" s="86"/>
      <c r="Y59" s="24"/>
      <c r="Z59" s="24"/>
      <c r="AA59" s="9">
        <v>258.5</v>
      </c>
      <c r="AB59" s="9">
        <v>411</v>
      </c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5">
        <f t="shared" si="4"/>
        <v>2</v>
      </c>
      <c r="BC59" s="9">
        <f t="shared" si="5"/>
        <v>334.75</v>
      </c>
      <c r="BD59" s="7" t="str">
        <f t="shared" si="6"/>
        <v>335*</v>
      </c>
      <c r="BE59" s="5" t="s">
        <v>87</v>
      </c>
      <c r="BF59" s="4"/>
      <c r="BG59" s="4"/>
      <c r="BH59" s="4"/>
    </row>
    <row r="60" spans="1:60" customFormat="1" ht="15" customHeight="1">
      <c r="A60" s="4" t="s">
        <v>70</v>
      </c>
      <c r="B60" s="4"/>
      <c r="C60" s="5" t="s">
        <v>463</v>
      </c>
      <c r="D60" s="5" t="s">
        <v>463</v>
      </c>
      <c r="E60" s="5"/>
      <c r="F60" s="4"/>
      <c r="G60" s="87"/>
      <c r="H60" s="87"/>
      <c r="I60" s="87"/>
      <c r="J60" s="87"/>
      <c r="K60" s="87"/>
      <c r="L60" s="87"/>
      <c r="M60" s="87"/>
      <c r="N60" s="78"/>
      <c r="O60" s="11"/>
      <c r="P60" s="4"/>
      <c r="Q60" s="87"/>
      <c r="R60" s="87"/>
      <c r="S60" s="87"/>
      <c r="T60" s="87"/>
      <c r="U60" s="86"/>
      <c r="V60" s="86"/>
      <c r="W60" s="86"/>
      <c r="X60" s="86"/>
      <c r="Y60" s="24"/>
      <c r="Z60" s="24"/>
      <c r="AA60" s="87">
        <v>307.5</v>
      </c>
      <c r="AB60" s="87">
        <v>480</v>
      </c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5">
        <f t="shared" si="4"/>
        <v>2</v>
      </c>
      <c r="BC60" s="9">
        <f t="shared" si="5"/>
        <v>393.75</v>
      </c>
      <c r="BD60" s="7" t="str">
        <f t="shared" si="6"/>
        <v>394*</v>
      </c>
      <c r="BE60" s="5" t="s">
        <v>71</v>
      </c>
      <c r="BF60" s="4"/>
      <c r="BG60" s="4"/>
      <c r="BH60" s="4"/>
    </row>
    <row r="61" spans="1:60">
      <c r="A61" s="4" t="s">
        <v>94</v>
      </c>
      <c r="C61" s="5" t="s">
        <v>463</v>
      </c>
      <c r="D61" s="5" t="s">
        <v>463</v>
      </c>
      <c r="E61" s="5" t="s">
        <v>463</v>
      </c>
      <c r="F61"/>
      <c r="G61" s="9"/>
      <c r="H61" s="9"/>
      <c r="I61" s="9"/>
      <c r="J61" s="9"/>
      <c r="K61" s="9"/>
      <c r="L61" s="9"/>
      <c r="M61" s="9"/>
      <c r="N61" s="10"/>
      <c r="O61" s="11"/>
      <c r="P61" s="9"/>
      <c r="R61" s="5"/>
      <c r="S61" s="5"/>
      <c r="T61" s="5"/>
      <c r="U61" s="11"/>
      <c r="V61" s="5"/>
      <c r="W61" s="87"/>
      <c r="X61" s="113"/>
      <c r="Y61" s="168"/>
      <c r="Z61" s="168"/>
      <c r="AA61" s="87">
        <v>230</v>
      </c>
      <c r="AB61" s="9">
        <v>568</v>
      </c>
      <c r="AC61" s="9">
        <v>238.01139437340152</v>
      </c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 s="5">
        <f t="shared" si="4"/>
        <v>3</v>
      </c>
      <c r="BC61" s="9">
        <f t="shared" si="5"/>
        <v>345.33713145780052</v>
      </c>
      <c r="BD61" s="7">
        <f t="shared" si="6"/>
        <v>345.33713145780052</v>
      </c>
      <c r="BE61" s="5">
        <v>345.33713145780052</v>
      </c>
      <c r="BF61"/>
      <c r="BG61"/>
      <c r="BH61"/>
    </row>
    <row r="62" spans="1:60">
      <c r="A62" s="4" t="s">
        <v>72</v>
      </c>
      <c r="C62" s="5" t="s">
        <v>463</v>
      </c>
      <c r="D62" s="5" t="s">
        <v>463</v>
      </c>
      <c r="E62" s="5" t="s">
        <v>463</v>
      </c>
      <c r="F62" s="38"/>
      <c r="G62" s="9"/>
      <c r="H62" s="9"/>
      <c r="I62" s="9"/>
      <c r="J62" s="9"/>
      <c r="K62" s="9"/>
      <c r="L62" s="9"/>
      <c r="M62" s="9"/>
      <c r="N62" s="10"/>
      <c r="O62" s="11"/>
      <c r="P62" s="9"/>
      <c r="R62" s="5"/>
      <c r="S62" s="5"/>
      <c r="T62" s="5"/>
      <c r="U62" s="11"/>
      <c r="V62" s="11"/>
      <c r="W62" s="11"/>
      <c r="X62" s="113"/>
      <c r="Y62" s="168"/>
      <c r="Z62" s="168"/>
      <c r="AA62" s="9">
        <v>307.5</v>
      </c>
      <c r="AB62" s="87">
        <v>474.5</v>
      </c>
      <c r="AC62" s="9">
        <v>308.08394884910484</v>
      </c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5">
        <f t="shared" si="4"/>
        <v>3</v>
      </c>
      <c r="BC62" s="9">
        <f t="shared" si="5"/>
        <v>363.36131628303497</v>
      </c>
      <c r="BD62" s="7">
        <f t="shared" si="6"/>
        <v>363.36131628303497</v>
      </c>
      <c r="BE62" s="5">
        <v>363.36131628303497</v>
      </c>
      <c r="BF62" s="38"/>
      <c r="BG62" s="38"/>
      <c r="BH62" s="38"/>
    </row>
    <row r="63" spans="1:60">
      <c r="A63" s="4" t="s">
        <v>80</v>
      </c>
      <c r="C63" s="5" t="s">
        <v>463</v>
      </c>
      <c r="D63" s="5" t="s">
        <v>463</v>
      </c>
      <c r="E63" s="5" t="s">
        <v>463</v>
      </c>
      <c r="F63" s="38"/>
      <c r="G63" s="9"/>
      <c r="H63" s="9"/>
      <c r="I63" s="9"/>
      <c r="J63" s="9"/>
      <c r="K63" s="9"/>
      <c r="L63" s="9"/>
      <c r="M63" s="9"/>
      <c r="N63" s="10"/>
      <c r="O63" s="11"/>
      <c r="P63" s="9"/>
      <c r="R63" s="5"/>
      <c r="S63" s="5"/>
      <c r="T63" s="5"/>
      <c r="U63" s="11"/>
      <c r="V63" s="11"/>
      <c r="W63" s="11"/>
      <c r="X63" s="11"/>
      <c r="Y63" s="168"/>
      <c r="Z63" s="168"/>
      <c r="AA63" s="9">
        <v>295</v>
      </c>
      <c r="AB63" s="9">
        <v>402.5</v>
      </c>
      <c r="AC63" s="9">
        <v>400.06796317135547</v>
      </c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5">
        <f t="shared" si="4"/>
        <v>3</v>
      </c>
      <c r="BC63" s="9">
        <f t="shared" si="5"/>
        <v>365.85598772378518</v>
      </c>
      <c r="BD63" s="7">
        <f t="shared" si="6"/>
        <v>365.85598772378518</v>
      </c>
      <c r="BE63" s="5">
        <v>365.85598772378518</v>
      </c>
      <c r="BF63" s="38"/>
      <c r="BG63" s="38"/>
      <c r="BH63" s="38"/>
    </row>
    <row r="64" spans="1:60">
      <c r="A64" s="4" t="s">
        <v>54</v>
      </c>
      <c r="C64" s="5" t="s">
        <v>463</v>
      </c>
      <c r="D64" s="5" t="s">
        <v>463</v>
      </c>
      <c r="E64" s="5"/>
      <c r="F64" s="4"/>
      <c r="G64" s="87"/>
      <c r="H64" s="87"/>
      <c r="I64" s="87"/>
      <c r="J64" s="87"/>
      <c r="K64" s="87"/>
      <c r="L64" s="87"/>
      <c r="M64" s="87"/>
      <c r="N64" s="78"/>
      <c r="O64" s="11"/>
      <c r="P64" s="4"/>
      <c r="Q64" s="87"/>
      <c r="R64" s="87"/>
      <c r="S64" s="87"/>
      <c r="T64" s="87"/>
      <c r="U64" s="86"/>
      <c r="V64" s="86"/>
      <c r="W64" s="86"/>
      <c r="X64" s="86"/>
      <c r="Y64" s="24"/>
      <c r="Z64" s="24"/>
      <c r="AA64" s="9">
        <v>382.5</v>
      </c>
      <c r="AB64" s="87">
        <v>542</v>
      </c>
      <c r="AL64" s="4"/>
      <c r="AW64" s="4"/>
      <c r="AX64" s="4"/>
      <c r="AY64" s="4"/>
      <c r="AZ64" s="4"/>
      <c r="BA64" s="4"/>
      <c r="BB64" s="5">
        <f t="shared" si="4"/>
        <v>2</v>
      </c>
      <c r="BC64" s="9">
        <f t="shared" si="5"/>
        <v>462.25</v>
      </c>
      <c r="BD64" s="7" t="str">
        <f t="shared" si="6"/>
        <v>462*</v>
      </c>
      <c r="BE64" s="5" t="s">
        <v>55</v>
      </c>
    </row>
    <row r="65" spans="1:57">
      <c r="A65" s="4" t="s">
        <v>46</v>
      </c>
      <c r="C65" s="5" t="s">
        <v>463</v>
      </c>
      <c r="D65" s="5" t="s">
        <v>463</v>
      </c>
      <c r="E65" s="5"/>
      <c r="F65" s="4"/>
      <c r="G65" s="87"/>
      <c r="H65" s="87"/>
      <c r="I65" s="87"/>
      <c r="J65" s="87"/>
      <c r="K65" s="87"/>
      <c r="L65" s="87"/>
      <c r="M65" s="87"/>
      <c r="N65" s="78"/>
      <c r="O65" s="11"/>
      <c r="P65" s="4"/>
      <c r="Q65" s="87"/>
      <c r="R65" s="87"/>
      <c r="S65" s="87"/>
      <c r="T65" s="87"/>
      <c r="U65" s="86"/>
      <c r="V65" s="86"/>
      <c r="W65" s="86"/>
      <c r="X65" s="86"/>
      <c r="Y65" s="24"/>
      <c r="Z65" s="24"/>
      <c r="AA65" s="9">
        <v>410.5</v>
      </c>
      <c r="AB65" s="87">
        <v>622.5</v>
      </c>
      <c r="AL65" s="4"/>
      <c r="AW65" s="4"/>
      <c r="AX65" s="4"/>
      <c r="AY65" s="4"/>
      <c r="AZ65" s="4"/>
      <c r="BA65" s="4"/>
      <c r="BB65" s="5">
        <f t="shared" si="4"/>
        <v>2</v>
      </c>
      <c r="BC65" s="9">
        <f t="shared" si="5"/>
        <v>516.5</v>
      </c>
      <c r="BD65" s="7" t="str">
        <f t="shared" si="6"/>
        <v>517*</v>
      </c>
      <c r="BE65" s="5" t="s">
        <v>47</v>
      </c>
    </row>
    <row r="66" spans="1:57">
      <c r="A66" s="4" t="s">
        <v>37</v>
      </c>
      <c r="C66" s="5" t="s">
        <v>463</v>
      </c>
      <c r="D66" s="5" t="s">
        <v>463</v>
      </c>
      <c r="E66" s="5"/>
      <c r="F66" s="4"/>
      <c r="G66" s="87"/>
      <c r="H66" s="87"/>
      <c r="I66" s="87"/>
      <c r="J66" s="87"/>
      <c r="K66" s="87"/>
      <c r="L66" s="87"/>
      <c r="M66" s="87"/>
      <c r="N66" s="78"/>
      <c r="O66" s="11"/>
      <c r="P66" s="4"/>
      <c r="Q66" s="87"/>
      <c r="R66" s="87"/>
      <c r="S66" s="87"/>
      <c r="T66" s="87"/>
      <c r="U66" s="86"/>
      <c r="V66" s="86"/>
      <c r="W66" s="86"/>
      <c r="X66" s="86"/>
      <c r="Y66" s="24"/>
      <c r="Z66" s="24"/>
      <c r="AA66" s="87">
        <v>476.5</v>
      </c>
      <c r="AB66" s="87">
        <v>498</v>
      </c>
      <c r="AL66" s="4"/>
      <c r="AW66" s="4"/>
      <c r="AX66" s="4"/>
      <c r="AY66" s="4"/>
      <c r="AZ66" s="4"/>
      <c r="BA66" s="4"/>
      <c r="BB66" s="5">
        <f t="shared" si="4"/>
        <v>2</v>
      </c>
      <c r="BC66" s="9">
        <f t="shared" si="5"/>
        <v>487.25</v>
      </c>
      <c r="BD66" s="7" t="str">
        <f t="shared" si="6"/>
        <v>487*</v>
      </c>
      <c r="BE66" s="5" t="s">
        <v>38</v>
      </c>
    </row>
    <row r="67" spans="1:57">
      <c r="A67" s="4" t="s">
        <v>39</v>
      </c>
      <c r="C67" s="5" t="s">
        <v>463</v>
      </c>
      <c r="D67" s="5" t="s">
        <v>463</v>
      </c>
      <c r="E67" s="5"/>
      <c r="F67" s="4"/>
      <c r="G67" s="87"/>
      <c r="H67" s="87"/>
      <c r="I67" s="87"/>
      <c r="J67" s="87"/>
      <c r="K67" s="87"/>
      <c r="L67" s="87"/>
      <c r="M67" s="87"/>
      <c r="N67" s="78"/>
      <c r="O67" s="11"/>
      <c r="P67" s="4"/>
      <c r="Q67" s="87"/>
      <c r="R67" s="87"/>
      <c r="S67" s="87"/>
      <c r="T67" s="87"/>
      <c r="U67" s="86"/>
      <c r="V67" s="86"/>
      <c r="W67" s="86"/>
      <c r="X67" s="86"/>
      <c r="Y67" s="24"/>
      <c r="Z67" s="24"/>
      <c r="AA67" s="9">
        <v>459</v>
      </c>
      <c r="AB67" s="87">
        <v>624</v>
      </c>
      <c r="AL67" s="4"/>
      <c r="AW67" s="4"/>
      <c r="AX67" s="4"/>
      <c r="AY67" s="4"/>
      <c r="AZ67" s="4"/>
      <c r="BA67" s="4"/>
      <c r="BB67" s="5">
        <f t="shared" si="4"/>
        <v>2</v>
      </c>
      <c r="BC67" s="9">
        <f t="shared" si="5"/>
        <v>541.5</v>
      </c>
      <c r="BD67" s="7" t="str">
        <f t="shared" si="6"/>
        <v>542*</v>
      </c>
      <c r="BE67" s="5" t="s">
        <v>40</v>
      </c>
    </row>
    <row r="68" spans="1:57">
      <c r="A68" s="4" t="s">
        <v>59</v>
      </c>
      <c r="C68" s="5" t="s">
        <v>463</v>
      </c>
      <c r="E68" s="5"/>
      <c r="G68" s="5"/>
      <c r="I68" s="5"/>
      <c r="L68" s="24"/>
      <c r="M68" s="24"/>
      <c r="N68" s="24"/>
      <c r="O68" s="24"/>
      <c r="P68" s="24"/>
      <c r="R68" s="24"/>
      <c r="S68" s="24"/>
      <c r="V68" s="5"/>
      <c r="W68" s="5"/>
      <c r="X68" s="5"/>
      <c r="Y68" s="5"/>
      <c r="Z68" s="5"/>
      <c r="AA68" s="87">
        <v>367</v>
      </c>
      <c r="AB68" s="5"/>
      <c r="AC68" s="5"/>
      <c r="AD68" s="5"/>
      <c r="AE68" s="5"/>
      <c r="AF68" s="5"/>
      <c r="AG68" s="5"/>
      <c r="AH68" s="5"/>
      <c r="AI68" s="5"/>
      <c r="AJ68" s="5"/>
      <c r="AK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BB68" s="5">
        <f t="shared" si="4"/>
        <v>1</v>
      </c>
      <c r="BC68" s="9">
        <f t="shared" si="5"/>
        <v>367</v>
      </c>
    </row>
    <row r="69" spans="1:57">
      <c r="A69" s="4" t="s">
        <v>76</v>
      </c>
      <c r="C69" s="5" t="s">
        <v>463</v>
      </c>
      <c r="E69" s="5"/>
      <c r="G69" s="5"/>
      <c r="I69" s="5"/>
      <c r="L69" s="24"/>
      <c r="M69" s="24"/>
      <c r="N69" s="24"/>
      <c r="O69" s="24"/>
      <c r="P69" s="24"/>
      <c r="R69" s="24"/>
      <c r="S69" s="24"/>
      <c r="V69" s="5"/>
      <c r="W69" s="5"/>
      <c r="X69" s="5"/>
      <c r="Y69" s="5"/>
      <c r="Z69" s="5"/>
      <c r="AA69" s="87">
        <v>304</v>
      </c>
      <c r="AB69" s="5"/>
      <c r="AC69" s="5"/>
      <c r="AD69" s="5"/>
      <c r="AE69" s="5"/>
      <c r="AF69" s="5"/>
      <c r="AG69" s="5"/>
      <c r="AH69" s="5"/>
      <c r="AI69" s="5"/>
      <c r="AJ69" s="5"/>
      <c r="AK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BB69" s="5">
        <f t="shared" si="4"/>
        <v>1</v>
      </c>
      <c r="BC69" s="9">
        <f t="shared" si="5"/>
        <v>304</v>
      </c>
    </row>
    <row r="70" spans="1:57">
      <c r="A70" s="4" t="s">
        <v>77</v>
      </c>
      <c r="C70" s="5" t="s">
        <v>463</v>
      </c>
      <c r="E70" s="5"/>
      <c r="G70" s="5"/>
      <c r="I70" s="5"/>
      <c r="L70" s="24"/>
      <c r="M70" s="24"/>
      <c r="N70" s="24"/>
      <c r="O70" s="24"/>
      <c r="P70" s="24"/>
      <c r="R70" s="24"/>
      <c r="S70" s="24"/>
      <c r="V70" s="5"/>
      <c r="W70" s="5"/>
      <c r="X70" s="5"/>
      <c r="Y70" s="5"/>
      <c r="Z70" s="5"/>
      <c r="AA70" s="9">
        <v>303.5</v>
      </c>
      <c r="AB70" s="5"/>
      <c r="AC70" s="5"/>
      <c r="AD70" s="5"/>
      <c r="AE70" s="5"/>
      <c r="AF70" s="5"/>
      <c r="AG70" s="5"/>
      <c r="AH70" s="5"/>
      <c r="AI70" s="5"/>
      <c r="AJ70" s="5"/>
      <c r="AK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BB70" s="5">
        <f t="shared" si="4"/>
        <v>1</v>
      </c>
      <c r="BC70" s="9">
        <f t="shared" si="5"/>
        <v>303.5</v>
      </c>
    </row>
    <row r="71" spans="1:57">
      <c r="A71" s="4" t="s">
        <v>41</v>
      </c>
      <c r="C71" s="5" t="s">
        <v>463</v>
      </c>
      <c r="E71" s="5"/>
      <c r="G71" s="5"/>
      <c r="I71" s="5"/>
      <c r="L71" s="24"/>
      <c r="M71" s="24"/>
      <c r="N71" s="24"/>
      <c r="O71" s="24"/>
      <c r="P71" s="24"/>
      <c r="R71" s="24"/>
      <c r="S71" s="24"/>
      <c r="V71" s="5"/>
      <c r="W71" s="5"/>
      <c r="X71" s="5"/>
      <c r="Y71" s="5"/>
      <c r="Z71" s="5"/>
      <c r="AA71" s="9">
        <v>446</v>
      </c>
      <c r="AB71" s="5"/>
      <c r="AC71" s="5"/>
      <c r="AD71" s="5"/>
      <c r="AE71" s="5"/>
      <c r="AF71" s="5"/>
      <c r="AG71" s="5"/>
      <c r="AH71" s="5"/>
      <c r="AI71" s="5"/>
      <c r="AJ71" s="5"/>
      <c r="AK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BB71" s="5">
        <f t="shared" si="4"/>
        <v>1</v>
      </c>
      <c r="BC71" s="9">
        <f t="shared" si="5"/>
        <v>446</v>
      </c>
    </row>
    <row r="72" spans="1:57">
      <c r="A72" s="4" t="s">
        <v>97</v>
      </c>
      <c r="C72" s="5" t="s">
        <v>463</v>
      </c>
      <c r="E72" s="5"/>
      <c r="G72" s="5"/>
      <c r="I72" s="5"/>
      <c r="L72" s="24"/>
      <c r="M72" s="24"/>
      <c r="N72" s="24"/>
      <c r="O72" s="24"/>
      <c r="P72" s="24"/>
      <c r="R72" s="24"/>
      <c r="S72" s="24"/>
      <c r="V72" s="5"/>
      <c r="W72" s="5"/>
      <c r="X72" s="5"/>
      <c r="Y72" s="5"/>
      <c r="Z72" s="5"/>
      <c r="AA72" s="87">
        <v>203</v>
      </c>
      <c r="AB72" s="5"/>
      <c r="AC72" s="5"/>
      <c r="AD72" s="5"/>
      <c r="AE72" s="5"/>
      <c r="AF72" s="5"/>
      <c r="AG72" s="5"/>
      <c r="AH72" s="5"/>
      <c r="AI72" s="5"/>
      <c r="AJ72" s="5"/>
      <c r="AK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BB72" s="5">
        <f t="shared" si="4"/>
        <v>1</v>
      </c>
      <c r="BC72" s="9">
        <f t="shared" si="5"/>
        <v>203</v>
      </c>
    </row>
    <row r="73" spans="1:57">
      <c r="A73" s="4" t="s">
        <v>42</v>
      </c>
      <c r="C73" s="5" t="s">
        <v>463</v>
      </c>
      <c r="E73" s="5"/>
      <c r="G73" s="5"/>
      <c r="I73" s="5"/>
      <c r="L73" s="24"/>
      <c r="M73" s="24"/>
      <c r="N73" s="24"/>
      <c r="O73" s="24"/>
      <c r="P73" s="24"/>
      <c r="R73" s="24"/>
      <c r="S73" s="24"/>
      <c r="V73" s="5"/>
      <c r="W73" s="5"/>
      <c r="X73" s="5"/>
      <c r="Y73" s="5"/>
      <c r="Z73" s="5"/>
      <c r="AA73" s="9">
        <v>425</v>
      </c>
      <c r="AB73" s="5"/>
      <c r="AC73" s="5"/>
      <c r="AD73" s="5"/>
      <c r="AE73" s="5"/>
      <c r="AF73" s="5"/>
      <c r="AG73" s="5"/>
      <c r="AH73" s="5"/>
      <c r="AI73" s="5"/>
      <c r="AJ73" s="5"/>
      <c r="AK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BB73" s="5">
        <f t="shared" si="4"/>
        <v>1</v>
      </c>
      <c r="BC73" s="9">
        <f t="shared" si="5"/>
        <v>425</v>
      </c>
    </row>
    <row r="74" spans="1:57">
      <c r="A74" s="4" t="s">
        <v>78</v>
      </c>
      <c r="C74" s="5" t="s">
        <v>463</v>
      </c>
      <c r="E74" s="5"/>
      <c r="G74" s="5"/>
      <c r="I74" s="5"/>
      <c r="L74" s="24"/>
      <c r="M74" s="24"/>
      <c r="N74" s="24"/>
      <c r="O74" s="24"/>
      <c r="P74" s="24"/>
      <c r="R74" s="24"/>
      <c r="S74" s="24"/>
      <c r="V74" s="5"/>
      <c r="W74" s="5"/>
      <c r="X74" s="5"/>
      <c r="Y74" s="5"/>
      <c r="Z74" s="5"/>
      <c r="AA74" s="9">
        <v>300.5</v>
      </c>
      <c r="AB74" s="5"/>
      <c r="AC74" s="5"/>
      <c r="AD74" s="5"/>
      <c r="AE74" s="5"/>
      <c r="AF74" s="5"/>
      <c r="AG74" s="5"/>
      <c r="AH74" s="5"/>
      <c r="AI74" s="5"/>
      <c r="AJ74" s="5"/>
      <c r="AK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BB74" s="5">
        <f t="shared" si="4"/>
        <v>1</v>
      </c>
      <c r="BC74" s="9">
        <f t="shared" si="5"/>
        <v>300.5</v>
      </c>
    </row>
    <row r="75" spans="1:57">
      <c r="A75" s="4" t="s">
        <v>50</v>
      </c>
      <c r="C75" s="5" t="s">
        <v>463</v>
      </c>
      <c r="D75" s="5" t="s">
        <v>463</v>
      </c>
      <c r="E75" s="5"/>
      <c r="F75" s="4"/>
      <c r="G75" s="87"/>
      <c r="H75" s="87"/>
      <c r="I75" s="87"/>
      <c r="J75" s="87"/>
      <c r="K75" s="87"/>
      <c r="L75" s="87"/>
      <c r="M75" s="87"/>
      <c r="N75" s="78"/>
      <c r="O75" s="11"/>
      <c r="P75" s="4"/>
      <c r="Q75" s="87"/>
      <c r="R75" s="87"/>
      <c r="S75" s="87"/>
      <c r="T75" s="87"/>
      <c r="U75" s="86"/>
      <c r="V75" s="86"/>
      <c r="W75" s="86"/>
      <c r="X75" s="86"/>
      <c r="Y75" s="24"/>
      <c r="Z75" s="24"/>
      <c r="AA75" s="87">
        <v>398</v>
      </c>
      <c r="AB75" s="87">
        <v>602</v>
      </c>
      <c r="AL75" s="4"/>
      <c r="AW75" s="4"/>
      <c r="AX75" s="4"/>
      <c r="AY75" s="4"/>
      <c r="AZ75" s="4"/>
      <c r="BA75" s="4"/>
      <c r="BB75" s="5">
        <f t="shared" si="4"/>
        <v>2</v>
      </c>
      <c r="BC75" s="9">
        <f t="shared" si="5"/>
        <v>500</v>
      </c>
      <c r="BD75" s="7" t="str">
        <f>IF(BB75=3,BC75,IF(BB75=2,ROUND(BC75,0)&amp;"*",IF(BB75=1,"-")))</f>
        <v>500*</v>
      </c>
      <c r="BE75" s="5" t="s">
        <v>51</v>
      </c>
    </row>
    <row r="76" spans="1:57">
      <c r="A76" s="4" t="s">
        <v>52</v>
      </c>
      <c r="C76" s="5" t="s">
        <v>463</v>
      </c>
      <c r="D76" s="5" t="s">
        <v>463</v>
      </c>
      <c r="E76" s="5"/>
      <c r="F76" s="4"/>
      <c r="G76" s="9"/>
      <c r="H76" s="9"/>
      <c r="I76" s="9"/>
      <c r="J76" s="9"/>
      <c r="K76" s="9"/>
      <c r="L76" s="9"/>
      <c r="M76" s="9"/>
      <c r="N76" s="10"/>
      <c r="O76" s="11"/>
      <c r="P76" s="4"/>
      <c r="R76" s="5"/>
      <c r="S76" s="5"/>
      <c r="T76" s="5"/>
      <c r="U76" s="11"/>
      <c r="V76" s="11"/>
      <c r="W76" s="86"/>
      <c r="X76" s="86"/>
      <c r="Y76" s="24"/>
      <c r="Z76" s="24"/>
      <c r="AA76" s="87">
        <v>398</v>
      </c>
      <c r="AB76" s="9">
        <v>510.5</v>
      </c>
      <c r="AL76" s="4"/>
      <c r="AW76" s="4"/>
      <c r="AX76" s="4"/>
      <c r="AY76" s="4"/>
      <c r="AZ76" s="4"/>
      <c r="BA76" s="4"/>
      <c r="BB76" s="5">
        <f t="shared" si="4"/>
        <v>2</v>
      </c>
      <c r="BC76" s="9">
        <f t="shared" si="5"/>
        <v>454.25</v>
      </c>
      <c r="BD76" s="7" t="str">
        <f>IF(BB76=3,BC76,IF(BB76=2,ROUND(BC76,0)&amp;"*",IF(BB76=1,"-")))</f>
        <v>454*</v>
      </c>
      <c r="BE76" s="5" t="s">
        <v>53</v>
      </c>
    </row>
    <row r="77" spans="1:57">
      <c r="A77" s="4" t="s">
        <v>32</v>
      </c>
      <c r="C77" s="5" t="s">
        <v>463</v>
      </c>
      <c r="D77" s="5" t="s">
        <v>463</v>
      </c>
      <c r="E77" s="5"/>
      <c r="F77" s="4"/>
      <c r="G77" s="9"/>
      <c r="H77" s="9"/>
      <c r="I77" s="9"/>
      <c r="J77" s="9"/>
      <c r="K77" s="9"/>
      <c r="L77" s="9"/>
      <c r="M77" s="9"/>
      <c r="N77" s="10"/>
      <c r="O77" s="11"/>
      <c r="P77" s="4"/>
      <c r="R77" s="5"/>
      <c r="S77" s="5"/>
      <c r="T77" s="5"/>
      <c r="U77" s="5"/>
      <c r="V77" s="11"/>
      <c r="W77" s="86"/>
      <c r="X77" s="86"/>
      <c r="Y77" s="24"/>
      <c r="Z77" s="24"/>
      <c r="AA77" s="87">
        <v>510.5</v>
      </c>
      <c r="AB77" s="9">
        <v>732.5</v>
      </c>
      <c r="AL77" s="4"/>
      <c r="AW77" s="4"/>
      <c r="AX77" s="4"/>
      <c r="AY77" s="4"/>
      <c r="AZ77" s="4"/>
      <c r="BA77" s="4"/>
      <c r="BB77" s="5">
        <f t="shared" si="4"/>
        <v>2</v>
      </c>
      <c r="BC77" s="9">
        <f t="shared" si="5"/>
        <v>621.5</v>
      </c>
      <c r="BD77" s="7" t="str">
        <f>IF(BB77=3,BC77,IF(BB77=2,ROUND(BC77,0)&amp;"*",IF(BB77=1,"-")))</f>
        <v>622*</v>
      </c>
      <c r="BE77" s="5" t="s">
        <v>33</v>
      </c>
    </row>
    <row r="78" spans="1:57">
      <c r="A78" s="4" t="s">
        <v>44</v>
      </c>
      <c r="C78" s="5" t="s">
        <v>463</v>
      </c>
      <c r="D78" s="5" t="s">
        <v>463</v>
      </c>
      <c r="E78" s="5"/>
      <c r="F78" s="4"/>
      <c r="G78" s="87"/>
      <c r="H78" s="87"/>
      <c r="I78" s="87"/>
      <c r="J78" s="87"/>
      <c r="K78" s="87"/>
      <c r="L78" s="87"/>
      <c r="M78" s="87"/>
      <c r="N78" s="78"/>
      <c r="O78" s="11"/>
      <c r="P78" s="4"/>
      <c r="Q78" s="87"/>
      <c r="R78" s="87"/>
      <c r="S78" s="87"/>
      <c r="T78" s="87"/>
      <c r="U78" s="86"/>
      <c r="V78" s="86"/>
      <c r="W78" s="86"/>
      <c r="X78" s="86"/>
      <c r="Y78" s="24"/>
      <c r="Z78" s="24"/>
      <c r="AA78" s="87">
        <v>412</v>
      </c>
      <c r="AB78" s="87">
        <v>667</v>
      </c>
      <c r="AL78" s="4"/>
      <c r="AW78" s="4"/>
      <c r="AX78" s="4"/>
      <c r="AY78" s="4"/>
      <c r="AZ78" s="4"/>
      <c r="BA78" s="4"/>
      <c r="BB78" s="5">
        <f t="shared" si="4"/>
        <v>2</v>
      </c>
      <c r="BC78" s="9">
        <f t="shared" si="5"/>
        <v>539.5</v>
      </c>
      <c r="BD78" s="7" t="str">
        <f>IF(BB78=3,BC78,IF(BB78=2,ROUND(BC78,0)&amp;"*",IF(BB78=1,"-")))</f>
        <v>540*</v>
      </c>
      <c r="BE78" s="5" t="s">
        <v>45</v>
      </c>
    </row>
    <row r="79" spans="1:57">
      <c r="A79" s="4" t="s">
        <v>48</v>
      </c>
      <c r="C79" s="5" t="s">
        <v>463</v>
      </c>
      <c r="E79" s="5"/>
      <c r="G79" s="5"/>
      <c r="I79" s="5"/>
      <c r="L79" s="24"/>
      <c r="M79" s="24"/>
      <c r="N79" s="24"/>
      <c r="O79" s="24"/>
      <c r="P79" s="24"/>
      <c r="R79" s="24"/>
      <c r="S79" s="24"/>
      <c r="V79" s="5"/>
      <c r="W79" s="5"/>
      <c r="X79" s="5"/>
      <c r="Y79" s="5"/>
      <c r="Z79" s="5"/>
      <c r="AA79" s="87">
        <v>408.5</v>
      </c>
      <c r="AB79" s="5"/>
      <c r="AC79" s="5"/>
      <c r="AD79" s="5"/>
      <c r="AE79" s="5"/>
      <c r="AF79" s="5"/>
      <c r="AG79" s="5"/>
      <c r="AH79" s="5"/>
      <c r="AI79" s="5"/>
      <c r="AJ79" s="5"/>
      <c r="AK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BB79" s="5">
        <f t="shared" si="4"/>
        <v>1</v>
      </c>
      <c r="BC79" s="9">
        <f t="shared" si="5"/>
        <v>408.5</v>
      </c>
    </row>
    <row r="80" spans="1:57">
      <c r="A80" s="4" t="s">
        <v>65</v>
      </c>
      <c r="C80" s="5" t="s">
        <v>463</v>
      </c>
      <c r="E80" s="5"/>
      <c r="G80" s="5"/>
      <c r="I80" s="5"/>
      <c r="L80" s="24"/>
      <c r="M80" s="24"/>
      <c r="N80" s="24"/>
      <c r="O80" s="24"/>
      <c r="P80" s="24"/>
      <c r="R80" s="24"/>
      <c r="S80" s="24"/>
      <c r="V80" s="5"/>
      <c r="W80" s="5"/>
      <c r="X80" s="5"/>
      <c r="Y80" s="5"/>
      <c r="Z80" s="5"/>
      <c r="AA80" s="87">
        <v>349.5</v>
      </c>
      <c r="AB80" s="5"/>
      <c r="AC80" s="5"/>
      <c r="AD80" s="5"/>
      <c r="AE80" s="5"/>
      <c r="AF80" s="5"/>
      <c r="AG80" s="5"/>
      <c r="AH80" s="5"/>
      <c r="AI80" s="5"/>
      <c r="AJ80" s="5"/>
      <c r="AK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BB80" s="5">
        <f t="shared" si="4"/>
        <v>1</v>
      </c>
      <c r="BC80" s="9">
        <f t="shared" si="5"/>
        <v>349.5</v>
      </c>
    </row>
    <row r="81" spans="1:60">
      <c r="A81" s="4" t="s">
        <v>61</v>
      </c>
      <c r="C81" s="5" t="s">
        <v>463</v>
      </c>
      <c r="D81" s="5" t="s">
        <v>463</v>
      </c>
      <c r="E81" s="5"/>
      <c r="F81" s="4"/>
      <c r="G81" s="87"/>
      <c r="H81" s="87"/>
      <c r="I81" s="87"/>
      <c r="J81" s="87"/>
      <c r="K81" s="87"/>
      <c r="L81" s="87"/>
      <c r="M81" s="87"/>
      <c r="N81" s="78"/>
      <c r="O81" s="11"/>
      <c r="P81" s="4"/>
      <c r="Q81" s="87"/>
      <c r="R81" s="87"/>
      <c r="S81" s="87"/>
      <c r="T81" s="87"/>
      <c r="U81" s="86"/>
      <c r="V81" s="86"/>
      <c r="W81" s="86"/>
      <c r="X81" s="86"/>
      <c r="Y81" s="24"/>
      <c r="Z81" s="24"/>
      <c r="AA81" s="9">
        <v>361.5</v>
      </c>
      <c r="AB81" s="87">
        <v>435</v>
      </c>
      <c r="AL81" s="4"/>
      <c r="AW81" s="4"/>
      <c r="AX81" s="4"/>
      <c r="AY81" s="4"/>
      <c r="AZ81" s="4"/>
      <c r="BA81" s="4"/>
      <c r="BB81" s="5">
        <f t="shared" si="4"/>
        <v>2</v>
      </c>
      <c r="BC81" s="9">
        <f t="shared" si="5"/>
        <v>398.25</v>
      </c>
      <c r="BD81" s="7" t="str">
        <f>IF(BB81=3,BC81,IF(BB81=2,ROUND(BC81,0)&amp;"*",IF(BB81=1,"-")))</f>
        <v>398*</v>
      </c>
      <c r="BE81" s="5" t="s">
        <v>62</v>
      </c>
    </row>
    <row r="82" spans="1:60">
      <c r="A82" s="4" t="s">
        <v>67</v>
      </c>
      <c r="C82" s="5" t="s">
        <v>463</v>
      </c>
      <c r="D82" s="5" t="s">
        <v>463</v>
      </c>
      <c r="E82" s="5"/>
      <c r="F82" s="4"/>
      <c r="G82" s="87"/>
      <c r="H82" s="87"/>
      <c r="I82" s="87"/>
      <c r="J82" s="87"/>
      <c r="K82" s="87"/>
      <c r="L82" s="87"/>
      <c r="M82" s="87"/>
      <c r="N82" s="78"/>
      <c r="O82" s="11"/>
      <c r="P82" s="4"/>
      <c r="Q82" s="87"/>
      <c r="R82" s="87"/>
      <c r="S82" s="87"/>
      <c r="T82" s="87"/>
      <c r="U82" s="86"/>
      <c r="V82" s="86"/>
      <c r="W82" s="86"/>
      <c r="X82" s="86"/>
      <c r="Y82" s="24"/>
      <c r="Z82" s="24"/>
      <c r="AA82" s="9">
        <v>344.5</v>
      </c>
      <c r="AB82" s="87">
        <v>404.5</v>
      </c>
      <c r="AL82" s="4"/>
      <c r="AW82" s="4"/>
      <c r="AX82" s="4"/>
      <c r="AY82" s="4"/>
      <c r="AZ82" s="4"/>
      <c r="BA82" s="4"/>
      <c r="BB82" s="5">
        <f t="shared" si="4"/>
        <v>2</v>
      </c>
      <c r="BC82" s="9">
        <f t="shared" si="5"/>
        <v>374.5</v>
      </c>
      <c r="BD82" s="7" t="str">
        <f>IF(BB82=3,BC82,IF(BB82=2,ROUND(BC82,0)&amp;"*",IF(BB82=1,"-")))</f>
        <v>375*</v>
      </c>
      <c r="BE82" s="5" t="s">
        <v>68</v>
      </c>
    </row>
    <row r="83" spans="1:60">
      <c r="A83" s="4" t="s">
        <v>100</v>
      </c>
      <c r="C83" s="5" t="s">
        <v>463</v>
      </c>
      <c r="D83" s="5" t="s">
        <v>463</v>
      </c>
      <c r="E83" s="5"/>
      <c r="F83" s="4"/>
      <c r="G83" s="9"/>
      <c r="H83" s="9"/>
      <c r="I83" s="9"/>
      <c r="J83" s="9"/>
      <c r="K83" s="9"/>
      <c r="L83" s="9"/>
      <c r="M83" s="9"/>
      <c r="N83" s="10"/>
      <c r="O83" s="11"/>
      <c r="P83" s="4"/>
      <c r="R83" s="5"/>
      <c r="S83" s="5"/>
      <c r="T83" s="5"/>
      <c r="U83" s="5"/>
      <c r="V83" s="11"/>
      <c r="W83" s="86"/>
      <c r="X83" s="86"/>
      <c r="Y83" s="24"/>
      <c r="Z83" s="24"/>
      <c r="AA83" s="87">
        <v>184.5</v>
      </c>
      <c r="AB83" s="9">
        <v>373</v>
      </c>
      <c r="AL83" s="4"/>
      <c r="AW83" s="4"/>
      <c r="AX83" s="4"/>
      <c r="AY83" s="4"/>
      <c r="AZ83" s="4"/>
      <c r="BA83" s="4"/>
      <c r="BB83" s="5">
        <f t="shared" si="4"/>
        <v>2</v>
      </c>
      <c r="BC83" s="9">
        <f t="shared" si="5"/>
        <v>278.75</v>
      </c>
      <c r="BD83" s="7" t="str">
        <f>IF(BB83=3,BC83,IF(BB83=2,ROUND(BC83,0)&amp;"*",IF(BB83=1,"-")))</f>
        <v>279*</v>
      </c>
      <c r="BE83" s="5" t="s">
        <v>101</v>
      </c>
    </row>
    <row r="84" spans="1:60">
      <c r="A84" s="4" t="s">
        <v>104</v>
      </c>
      <c r="C84" s="5" t="s">
        <v>463</v>
      </c>
      <c r="E84" s="5"/>
      <c r="G84" s="5"/>
      <c r="I84" s="5"/>
      <c r="L84" s="24"/>
      <c r="M84" s="24"/>
      <c r="N84" s="24"/>
      <c r="O84" s="24"/>
      <c r="P84" s="24"/>
      <c r="R84" s="24"/>
      <c r="S84" s="24"/>
      <c r="V84" s="5"/>
      <c r="W84" s="5"/>
      <c r="X84" s="5"/>
      <c r="Y84" s="5"/>
      <c r="Z84" s="5"/>
      <c r="AA84" s="87">
        <v>151</v>
      </c>
      <c r="AB84" s="5"/>
      <c r="AC84" s="5"/>
      <c r="AD84" s="5"/>
      <c r="AE84" s="5"/>
      <c r="AF84" s="5"/>
      <c r="AG84" s="5"/>
      <c r="AH84" s="5"/>
      <c r="AI84" s="5"/>
      <c r="AJ84" s="5"/>
      <c r="AK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BB84" s="5">
        <f t="shared" si="4"/>
        <v>1</v>
      </c>
      <c r="BC84" s="9">
        <f t="shared" si="5"/>
        <v>151</v>
      </c>
    </row>
    <row r="85" spans="1:60">
      <c r="A85" s="4" t="s">
        <v>43</v>
      </c>
      <c r="C85" s="5" t="s">
        <v>463</v>
      </c>
      <c r="E85" s="5"/>
      <c r="G85" s="5"/>
      <c r="I85" s="5"/>
      <c r="L85" s="24"/>
      <c r="M85" s="24"/>
      <c r="N85" s="24"/>
      <c r="O85" s="24"/>
      <c r="P85" s="24"/>
      <c r="R85" s="24"/>
      <c r="S85" s="24"/>
      <c r="V85" s="5"/>
      <c r="W85" s="5"/>
      <c r="X85" s="5"/>
      <c r="Y85" s="5"/>
      <c r="Z85" s="5"/>
      <c r="AA85" s="9">
        <v>415.5</v>
      </c>
      <c r="AB85" s="5"/>
      <c r="AC85" s="5"/>
      <c r="AD85" s="5"/>
      <c r="AE85" s="5"/>
      <c r="AF85" s="5"/>
      <c r="AG85" s="5"/>
      <c r="AH85" s="5"/>
      <c r="AI85" s="5"/>
      <c r="AJ85" s="5"/>
      <c r="AK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BB85" s="5">
        <f t="shared" si="4"/>
        <v>1</v>
      </c>
      <c r="BC85" s="9">
        <f t="shared" si="5"/>
        <v>415.5</v>
      </c>
    </row>
    <row r="86" spans="1:60">
      <c r="A86" s="4" t="s">
        <v>99</v>
      </c>
      <c r="C86" s="5" t="s">
        <v>463</v>
      </c>
      <c r="E86" s="5"/>
      <c r="G86" s="5"/>
      <c r="I86" s="5"/>
      <c r="L86" s="24"/>
      <c r="M86" s="24"/>
      <c r="N86" s="24"/>
      <c r="O86" s="24"/>
      <c r="P86" s="24"/>
      <c r="R86" s="24"/>
      <c r="S86" s="24"/>
      <c r="V86" s="5"/>
      <c r="W86" s="5"/>
      <c r="X86" s="5"/>
      <c r="Y86" s="5"/>
      <c r="Z86" s="5"/>
      <c r="AA86" s="87">
        <v>197</v>
      </c>
      <c r="AB86" s="5"/>
      <c r="AC86" s="5"/>
      <c r="AD86" s="5"/>
      <c r="AE86" s="5"/>
      <c r="AF86" s="5"/>
      <c r="AG86" s="5"/>
      <c r="AH86" s="5"/>
      <c r="AI86" s="5"/>
      <c r="AJ86" s="5"/>
      <c r="AK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BB86" s="5">
        <f t="shared" si="4"/>
        <v>1</v>
      </c>
      <c r="BC86" s="9">
        <f t="shared" si="5"/>
        <v>197</v>
      </c>
    </row>
    <row r="87" spans="1:60">
      <c r="A87" s="4" t="s">
        <v>89</v>
      </c>
      <c r="C87" s="5" t="s">
        <v>463</v>
      </c>
      <c r="E87" s="5"/>
      <c r="G87" s="5"/>
      <c r="I87" s="5"/>
      <c r="L87" s="24"/>
      <c r="M87" s="24"/>
      <c r="N87" s="24"/>
      <c r="O87" s="24"/>
      <c r="P87" s="24"/>
      <c r="R87" s="24"/>
      <c r="S87" s="24"/>
      <c r="V87" s="5"/>
      <c r="W87" s="5"/>
      <c r="X87" s="5"/>
      <c r="Y87" s="5"/>
      <c r="Z87" s="5"/>
      <c r="AA87" s="87">
        <v>254</v>
      </c>
      <c r="AB87" s="5"/>
      <c r="AC87" s="5"/>
      <c r="AD87" s="5"/>
      <c r="AE87" s="5"/>
      <c r="AF87" s="5"/>
      <c r="AG87" s="5"/>
      <c r="AH87" s="5"/>
      <c r="AI87" s="5"/>
      <c r="AJ87" s="5"/>
      <c r="AK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BB87" s="5">
        <f t="shared" si="4"/>
        <v>1</v>
      </c>
      <c r="BC87" s="9">
        <f t="shared" si="5"/>
        <v>254</v>
      </c>
    </row>
    <row r="88" spans="1:60">
      <c r="A88" s="4" t="s">
        <v>90</v>
      </c>
      <c r="C88" s="5" t="s">
        <v>463</v>
      </c>
      <c r="E88" s="5"/>
      <c r="G88" s="5"/>
      <c r="I88" s="5"/>
      <c r="L88" s="24"/>
      <c r="M88" s="24"/>
      <c r="N88" s="24"/>
      <c r="O88" s="24"/>
      <c r="P88" s="24"/>
      <c r="R88" s="24"/>
      <c r="S88" s="24"/>
      <c r="V88" s="5"/>
      <c r="W88" s="5"/>
      <c r="X88" s="5"/>
      <c r="Y88" s="5"/>
      <c r="Z88" s="5"/>
      <c r="AA88" s="87">
        <v>242.5</v>
      </c>
      <c r="AB88" s="5"/>
      <c r="AC88" s="5"/>
      <c r="AD88" s="5"/>
      <c r="AE88" s="5"/>
      <c r="AF88" s="5"/>
      <c r="AG88" s="5"/>
      <c r="AH88" s="5"/>
      <c r="AI88" s="5"/>
      <c r="AJ88" s="5"/>
      <c r="AK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BB88" s="5">
        <f t="shared" si="4"/>
        <v>1</v>
      </c>
      <c r="BC88" s="9">
        <f t="shared" si="5"/>
        <v>242.5</v>
      </c>
    </row>
    <row r="89" spans="1:60">
      <c r="A89" s="4" t="s">
        <v>34</v>
      </c>
      <c r="C89" s="5" t="s">
        <v>463</v>
      </c>
      <c r="E89" s="5"/>
      <c r="G89" s="5"/>
      <c r="I89" s="5"/>
      <c r="L89" s="24"/>
      <c r="M89" s="24"/>
      <c r="N89" s="24"/>
      <c r="O89" s="24"/>
      <c r="P89" s="24"/>
      <c r="R89" s="24"/>
      <c r="S89" s="24"/>
      <c r="V89" s="5"/>
      <c r="W89" s="5"/>
      <c r="X89" s="5"/>
      <c r="Y89" s="5"/>
      <c r="Z89" s="5"/>
      <c r="AA89" s="87">
        <v>499.5</v>
      </c>
      <c r="AB89" s="5"/>
      <c r="AC89" s="5"/>
      <c r="AD89" s="5"/>
      <c r="AE89" s="5"/>
      <c r="AF89" s="5"/>
      <c r="AG89" s="5"/>
      <c r="AH89" s="5"/>
      <c r="AI89" s="5"/>
      <c r="AJ89" s="5"/>
      <c r="AK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BB89" s="5">
        <f t="shared" si="4"/>
        <v>1</v>
      </c>
      <c r="BC89" s="9">
        <f t="shared" si="5"/>
        <v>499.5</v>
      </c>
    </row>
    <row r="90" spans="1:60">
      <c r="A90" s="4" t="s">
        <v>98</v>
      </c>
      <c r="C90" s="5" t="s">
        <v>463</v>
      </c>
      <c r="E90" s="5"/>
      <c r="G90" s="5"/>
      <c r="I90" s="5"/>
      <c r="L90" s="24"/>
      <c r="M90" s="24"/>
      <c r="N90" s="24"/>
      <c r="O90" s="24"/>
      <c r="P90" s="24"/>
      <c r="R90" s="24"/>
      <c r="S90" s="24"/>
      <c r="V90" s="5"/>
      <c r="W90" s="5"/>
      <c r="X90" s="5"/>
      <c r="Y90" s="5"/>
      <c r="Z90" s="5"/>
      <c r="AA90" s="87">
        <v>203</v>
      </c>
      <c r="AB90" s="5"/>
      <c r="AC90" s="5"/>
      <c r="AD90" s="5"/>
      <c r="AE90" s="5"/>
      <c r="AF90" s="5"/>
      <c r="AG90" s="5"/>
      <c r="AH90" s="5"/>
      <c r="AI90" s="5"/>
      <c r="AJ90" s="5"/>
      <c r="AK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BB90" s="5">
        <f t="shared" si="4"/>
        <v>1</v>
      </c>
      <c r="BC90" s="9">
        <f t="shared" si="5"/>
        <v>203</v>
      </c>
    </row>
    <row r="91" spans="1:60">
      <c r="A91" s="4" t="s">
        <v>69</v>
      </c>
      <c r="C91" s="5" t="s">
        <v>463</v>
      </c>
      <c r="D91" s="5" t="s">
        <v>463</v>
      </c>
      <c r="E91" s="5" t="s">
        <v>463</v>
      </c>
      <c r="F91" s="38"/>
      <c r="G91" s="9"/>
      <c r="H91" s="9"/>
      <c r="I91" s="9"/>
      <c r="J91" s="9"/>
      <c r="K91" s="9"/>
      <c r="L91" s="9"/>
      <c r="M91" s="9"/>
      <c r="N91" s="10"/>
      <c r="O91" s="11"/>
      <c r="P91" s="9"/>
      <c r="R91" s="5"/>
      <c r="S91" s="5"/>
      <c r="T91" s="5"/>
      <c r="U91" s="11"/>
      <c r="V91" s="11"/>
      <c r="W91" s="11"/>
      <c r="X91" s="113"/>
      <c r="Y91" s="168"/>
      <c r="Z91" s="168"/>
      <c r="AA91" s="9">
        <v>315</v>
      </c>
      <c r="AB91" s="87">
        <v>565</v>
      </c>
      <c r="AC91" s="9">
        <v>274.26089002557546</v>
      </c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5">
        <f t="shared" si="4"/>
        <v>3</v>
      </c>
      <c r="BC91" s="9">
        <f t="shared" si="5"/>
        <v>384.75363000852514</v>
      </c>
      <c r="BD91" s="7">
        <f>IF(BB91=3,BC91,IF(BB91=2,ROUND(BC91,0)&amp;"*",IF(BB91=1,"-")))</f>
        <v>384.75363000852514</v>
      </c>
      <c r="BE91" s="5">
        <v>384.75363000852514</v>
      </c>
      <c r="BF91" s="38"/>
      <c r="BG91" s="38"/>
      <c r="BH91" s="38"/>
    </row>
    <row r="92" spans="1:60">
      <c r="A92" s="4" t="s">
        <v>88</v>
      </c>
      <c r="C92" s="5" t="s">
        <v>463</v>
      </c>
      <c r="E92" s="5"/>
      <c r="G92" s="5"/>
      <c r="I92" s="5"/>
      <c r="L92" s="24"/>
      <c r="M92" s="24"/>
      <c r="N92" s="24"/>
      <c r="O92" s="24"/>
      <c r="P92" s="24"/>
      <c r="R92" s="24"/>
      <c r="S92" s="24"/>
      <c r="V92" s="5"/>
      <c r="W92" s="5"/>
      <c r="X92" s="5"/>
      <c r="Y92" s="5"/>
      <c r="Z92" s="5"/>
      <c r="AA92" s="87">
        <v>256</v>
      </c>
      <c r="AB92" s="5"/>
      <c r="AC92" s="5"/>
      <c r="AD92" s="5"/>
      <c r="AE92" s="5"/>
      <c r="AF92" s="5"/>
      <c r="AG92" s="5"/>
      <c r="AH92" s="5"/>
      <c r="AI92" s="5"/>
      <c r="AJ92" s="5"/>
      <c r="AK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BB92" s="5">
        <f t="shared" si="4"/>
        <v>1</v>
      </c>
      <c r="BC92" s="9">
        <f t="shared" si="5"/>
        <v>256</v>
      </c>
    </row>
    <row r="93" spans="1:60">
      <c r="A93" s="4" t="s">
        <v>102</v>
      </c>
      <c r="C93" s="5" t="s">
        <v>463</v>
      </c>
      <c r="D93" s="5" t="s">
        <v>463</v>
      </c>
      <c r="E93" s="5"/>
      <c r="F93" s="4"/>
      <c r="G93" s="87"/>
      <c r="H93" s="87"/>
      <c r="I93" s="87"/>
      <c r="J93" s="87"/>
      <c r="K93" s="87"/>
      <c r="L93" s="87"/>
      <c r="M93" s="87"/>
      <c r="N93" s="78"/>
      <c r="O93" s="11"/>
      <c r="P93" s="4"/>
      <c r="Q93" s="87"/>
      <c r="R93" s="87"/>
      <c r="S93" s="87"/>
      <c r="T93" s="87"/>
      <c r="U93" s="86"/>
      <c r="V93" s="86"/>
      <c r="W93" s="86"/>
      <c r="X93" s="86"/>
      <c r="Y93" s="24"/>
      <c r="Z93" s="24"/>
      <c r="AA93" s="87">
        <v>154</v>
      </c>
      <c r="AB93" s="87">
        <v>417</v>
      </c>
      <c r="AL93" s="4"/>
      <c r="AW93" s="4"/>
      <c r="AX93" s="4"/>
      <c r="AY93" s="4"/>
      <c r="AZ93" s="4"/>
      <c r="BA93" s="4"/>
      <c r="BB93" s="5">
        <f t="shared" si="4"/>
        <v>2</v>
      </c>
      <c r="BC93" s="9">
        <f t="shared" si="5"/>
        <v>285.5</v>
      </c>
      <c r="BD93" s="7" t="str">
        <f>IF(BB93=3,BC93,IF(BB93=2,ROUND(BC93,0)&amp;"*",IF(BB93=1,"-")))</f>
        <v>286*</v>
      </c>
      <c r="BE93" s="5" t="s">
        <v>103</v>
      </c>
    </row>
    <row r="94" spans="1:60">
      <c r="A94" s="4" t="s">
        <v>95</v>
      </c>
      <c r="C94" s="5" t="s">
        <v>463</v>
      </c>
      <c r="D94" s="5" t="s">
        <v>463</v>
      </c>
      <c r="E94" s="5" t="s">
        <v>463</v>
      </c>
      <c r="F94" s="5" t="s">
        <v>464</v>
      </c>
      <c r="G94" s="5" t="s">
        <v>463</v>
      </c>
      <c r="H94" s="87"/>
      <c r="I94" s="87"/>
      <c r="J94" s="87"/>
      <c r="K94" s="87"/>
      <c r="L94" s="87"/>
      <c r="M94" s="87"/>
      <c r="N94" s="87"/>
      <c r="O94" s="78"/>
      <c r="P94" s="86"/>
      <c r="Q94" s="87"/>
      <c r="R94" s="87"/>
      <c r="S94" s="87"/>
      <c r="T94" s="87"/>
      <c r="U94" s="87"/>
      <c r="V94" s="86"/>
      <c r="W94" s="86"/>
      <c r="X94" s="102"/>
      <c r="Y94" s="193"/>
      <c r="Z94" s="193"/>
      <c r="AA94" s="87">
        <v>228.5</v>
      </c>
      <c r="AB94" s="87">
        <v>509.5</v>
      </c>
      <c r="AC94" s="87">
        <v>352.49509565217386</v>
      </c>
      <c r="AD94" s="87">
        <v>200</v>
      </c>
      <c r="AE94" s="87">
        <v>198.19577186700764</v>
      </c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 s="5">
        <f t="shared" si="4"/>
        <v>3</v>
      </c>
      <c r="BC94" s="9">
        <f t="shared" si="5"/>
        <v>363.49836521739127</v>
      </c>
      <c r="BD94" s="7">
        <f>IF(BB94=3,BC94,IF(BB94=2,ROUND(BC94,0)&amp;"*",IF(BB94=1,"-")))</f>
        <v>363.49836521739127</v>
      </c>
      <c r="BE94" s="9">
        <v>363.49836521739127</v>
      </c>
      <c r="BF94"/>
      <c r="BG94"/>
      <c r="BH94"/>
    </row>
    <row r="95" spans="1:60">
      <c r="A95" s="1" t="s">
        <v>105</v>
      </c>
      <c r="B95" s="1"/>
      <c r="C95" s="5" t="s">
        <v>463</v>
      </c>
      <c r="D95" s="5" t="s">
        <v>463</v>
      </c>
      <c r="E95" s="5" t="s">
        <v>463</v>
      </c>
      <c r="F95" s="331" t="s">
        <v>464</v>
      </c>
      <c r="G95" s="331" t="s">
        <v>463</v>
      </c>
      <c r="H95" s="331" t="s">
        <v>464</v>
      </c>
      <c r="I95" s="331" t="s">
        <v>464</v>
      </c>
      <c r="J95" s="331" t="s">
        <v>464</v>
      </c>
      <c r="K95" s="331" t="s">
        <v>464</v>
      </c>
      <c r="L95" s="331" t="s">
        <v>464</v>
      </c>
      <c r="M95" s="331" t="s">
        <v>464</v>
      </c>
      <c r="N95" s="331" t="s">
        <v>464</v>
      </c>
      <c r="O95" s="331" t="s">
        <v>464</v>
      </c>
      <c r="P95" s="331" t="s">
        <v>464</v>
      </c>
      <c r="Q95" s="331" t="s">
        <v>464</v>
      </c>
      <c r="R95" s="331" t="s">
        <v>464</v>
      </c>
      <c r="S95" s="84"/>
      <c r="T95" s="84"/>
      <c r="U95" s="84"/>
      <c r="V95" s="85"/>
      <c r="W95" s="85"/>
      <c r="X95" s="188"/>
      <c r="Y95" s="196"/>
      <c r="Z95" s="196"/>
      <c r="AA95" s="7">
        <v>123.5</v>
      </c>
      <c r="AB95" s="9">
        <v>410.5</v>
      </c>
      <c r="AC95" s="84">
        <v>320.65730332480814</v>
      </c>
      <c r="AD95" s="84">
        <v>211</v>
      </c>
      <c r="AE95" s="331">
        <v>186</v>
      </c>
      <c r="AF95" s="84">
        <v>319.71148000000005</v>
      </c>
      <c r="AG95" s="7">
        <v>442.14753000000002</v>
      </c>
      <c r="AH95" s="84">
        <v>563.22787399999993</v>
      </c>
      <c r="AI95" s="84">
        <v>291.66666666999998</v>
      </c>
      <c r="AJ95" s="7">
        <v>279.60977000000003</v>
      </c>
      <c r="AK95" s="7">
        <v>253.94320600000003</v>
      </c>
      <c r="AL95" s="7">
        <v>249</v>
      </c>
      <c r="AM95" s="7">
        <v>248.26950499999998</v>
      </c>
      <c r="AN95" s="7">
        <v>438.53710999999993</v>
      </c>
      <c r="AO95" s="7">
        <v>169.06043</v>
      </c>
      <c r="AP95" s="7">
        <v>359.50860000000006</v>
      </c>
      <c r="AQ95" s="331"/>
      <c r="AR95" s="197"/>
      <c r="AS95" s="197"/>
      <c r="AT95" s="197"/>
      <c r="AU95" s="197"/>
      <c r="AV95" s="197"/>
      <c r="AW95" s="197"/>
      <c r="AX95" s="197"/>
      <c r="AY95" s="197"/>
      <c r="AZ95" s="197"/>
      <c r="BA95" s="197"/>
      <c r="BB95" s="5">
        <f t="shared" si="4"/>
        <v>3</v>
      </c>
      <c r="BC95" s="9">
        <f t="shared" si="5"/>
        <v>284.88576777493603</v>
      </c>
      <c r="BD95" s="7">
        <f>IF(BB95=3,BC95,IF(BB95=2,ROUND(BC95,0)&amp;"*",IF(BB95=1,"-")))</f>
        <v>284.88576777493603</v>
      </c>
      <c r="BE95" s="7">
        <v>284.88576777493603</v>
      </c>
      <c r="BF95" s="197"/>
      <c r="BG95" s="197"/>
      <c r="BH95" s="197"/>
    </row>
    <row r="96" spans="1:60" s="310" customFormat="1">
      <c r="C96" s="311"/>
      <c r="D96" s="311"/>
      <c r="E96" s="311"/>
      <c r="F96" s="311"/>
      <c r="G96" s="311"/>
      <c r="H96" s="311"/>
      <c r="I96" s="311"/>
      <c r="J96" s="311"/>
      <c r="K96" s="311"/>
      <c r="L96" s="312"/>
      <c r="M96" s="312"/>
      <c r="N96" s="312"/>
      <c r="O96" s="312"/>
      <c r="P96" s="312"/>
      <c r="Q96" s="311"/>
      <c r="R96" s="312"/>
      <c r="S96" s="312"/>
      <c r="T96" s="312"/>
      <c r="U96" s="312"/>
      <c r="V96" s="311"/>
      <c r="W96" s="311"/>
      <c r="X96" s="311"/>
      <c r="Y96" s="311"/>
      <c r="Z96" s="311"/>
      <c r="AA96" s="311"/>
      <c r="AB96" s="311"/>
      <c r="AC96" s="311"/>
      <c r="AD96" s="311"/>
      <c r="AE96" s="311"/>
      <c r="AF96" s="311"/>
      <c r="AG96" s="311"/>
      <c r="AH96" s="311"/>
      <c r="AI96" s="311"/>
      <c r="AJ96" s="311"/>
      <c r="AK96" s="311"/>
      <c r="AL96" s="311"/>
      <c r="AM96" s="311"/>
      <c r="AN96" s="311"/>
      <c r="AO96" s="311"/>
      <c r="AP96" s="311"/>
      <c r="AQ96" s="311"/>
      <c r="AR96" s="311"/>
      <c r="AS96" s="311"/>
      <c r="AT96" s="311"/>
      <c r="AU96" s="311"/>
      <c r="AV96" s="311"/>
      <c r="AW96" s="311"/>
      <c r="AX96" s="311"/>
      <c r="AY96" s="311"/>
      <c r="AZ96" s="311"/>
      <c r="BA96" s="311"/>
      <c r="BB96" s="311"/>
      <c r="BC96" s="311"/>
      <c r="BD96" s="311"/>
      <c r="BE96" s="311"/>
    </row>
    <row r="97" spans="1:60">
      <c r="A97" s="4" t="s">
        <v>167</v>
      </c>
      <c r="D97" s="5" t="s">
        <v>463</v>
      </c>
      <c r="E97" s="5"/>
      <c r="F97" s="4"/>
      <c r="G97" s="9"/>
      <c r="H97" s="9"/>
      <c r="I97" s="9"/>
      <c r="J97" s="9"/>
      <c r="K97" s="9"/>
      <c r="L97" s="9"/>
      <c r="M97" s="9"/>
      <c r="N97" s="10"/>
      <c r="O97" s="11"/>
      <c r="P97" s="4"/>
      <c r="Q97" s="9"/>
      <c r="R97" s="9"/>
      <c r="S97" s="9"/>
      <c r="T97" s="9"/>
      <c r="U97" s="11"/>
      <c r="V97" s="11"/>
      <c r="W97" s="86"/>
      <c r="X97" s="86"/>
      <c r="Y97" s="24"/>
      <c r="Z97" s="24"/>
      <c r="AA97" s="24"/>
      <c r="AB97" s="9">
        <v>766.5</v>
      </c>
      <c r="AL97" s="4"/>
      <c r="AW97" s="4"/>
      <c r="AX97" s="4"/>
      <c r="AY97" s="4"/>
      <c r="AZ97" s="4"/>
      <c r="BA97" s="4"/>
      <c r="BB97" s="5">
        <f t="shared" ref="BB97:BB128" si="7">COUNTA(AB97:AD97)</f>
        <v>1</v>
      </c>
      <c r="BC97" s="9">
        <f t="shared" ref="BC97:BC128" si="8">AVERAGE(AB97:AD97)</f>
        <v>766.5</v>
      </c>
      <c r="BD97" s="7" t="str">
        <f t="shared" ref="BD97:BD128" si="9">IF(BB97=3,BC97,IF(BB97=2,ROUND(BC97,0)&amp;"*",IF(BB97=1,"-")))</f>
        <v>-</v>
      </c>
      <c r="BE97" s="5" t="s">
        <v>31</v>
      </c>
    </row>
    <row r="98" spans="1:60">
      <c r="A98" s="4" t="s">
        <v>467</v>
      </c>
      <c r="D98" s="5" t="s">
        <v>463</v>
      </c>
      <c r="E98" s="5"/>
      <c r="F98" s="4"/>
      <c r="G98" s="9"/>
      <c r="H98" s="9"/>
      <c r="I98" s="9"/>
      <c r="J98" s="9"/>
      <c r="K98" s="9"/>
      <c r="L98" s="9"/>
      <c r="M98" s="9"/>
      <c r="N98" s="10"/>
      <c r="O98" s="11"/>
      <c r="P98" s="4"/>
      <c r="R98" s="5"/>
      <c r="S98" s="5"/>
      <c r="T98" s="5"/>
      <c r="U98" s="11"/>
      <c r="V98" s="11"/>
      <c r="W98" s="86"/>
      <c r="X98" s="86"/>
      <c r="Y98" s="24"/>
      <c r="Z98" s="24"/>
      <c r="AA98" s="24"/>
      <c r="AB98" s="9">
        <v>752.5</v>
      </c>
      <c r="AL98" s="4"/>
      <c r="AW98" s="4"/>
      <c r="AX98" s="4"/>
      <c r="AY98" s="4"/>
      <c r="AZ98" s="4"/>
      <c r="BA98" s="4"/>
      <c r="BB98" s="5">
        <f t="shared" si="7"/>
        <v>1</v>
      </c>
      <c r="BC98" s="9">
        <f t="shared" si="8"/>
        <v>752.5</v>
      </c>
      <c r="BD98" s="7" t="str">
        <f t="shared" si="9"/>
        <v>-</v>
      </c>
      <c r="BE98" s="5" t="s">
        <v>31</v>
      </c>
    </row>
    <row r="99" spans="1:60">
      <c r="A99" s="4" t="s">
        <v>32</v>
      </c>
      <c r="D99" s="5" t="s">
        <v>463</v>
      </c>
      <c r="E99" s="5"/>
      <c r="F99" s="4"/>
      <c r="G99" s="9"/>
      <c r="H99" s="9"/>
      <c r="I99" s="9"/>
      <c r="J99" s="9"/>
      <c r="K99" s="9"/>
      <c r="L99" s="9"/>
      <c r="M99" s="9"/>
      <c r="N99" s="10"/>
      <c r="O99" s="11"/>
      <c r="P99" s="4"/>
      <c r="R99" s="5"/>
      <c r="S99" s="5"/>
      <c r="T99" s="5"/>
      <c r="U99" s="5"/>
      <c r="V99" s="11"/>
      <c r="W99" s="86"/>
      <c r="X99" s="86"/>
      <c r="Y99" s="24"/>
      <c r="Z99" s="24"/>
      <c r="AA99" s="24"/>
      <c r="AB99" s="9">
        <v>732.5</v>
      </c>
      <c r="AL99" s="4"/>
      <c r="AW99" s="4"/>
      <c r="AX99" s="4"/>
      <c r="AY99" s="4"/>
      <c r="AZ99" s="4"/>
      <c r="BA99" s="4"/>
      <c r="BB99" s="5">
        <f t="shared" si="7"/>
        <v>1</v>
      </c>
      <c r="BC99" s="9">
        <f t="shared" si="8"/>
        <v>732.5</v>
      </c>
      <c r="BD99" s="7" t="str">
        <f t="shared" si="9"/>
        <v>-</v>
      </c>
      <c r="BE99" s="5" t="s">
        <v>31</v>
      </c>
    </row>
    <row r="100" spans="1:60">
      <c r="A100" s="4" t="s">
        <v>370</v>
      </c>
      <c r="D100" s="5" t="s">
        <v>463</v>
      </c>
      <c r="E100" s="5"/>
      <c r="F100" s="4"/>
      <c r="G100" s="87"/>
      <c r="H100" s="87"/>
      <c r="I100" s="87"/>
      <c r="J100" s="87"/>
      <c r="K100" s="87"/>
      <c r="L100" s="87"/>
      <c r="M100" s="87"/>
      <c r="N100" s="78"/>
      <c r="O100" s="11"/>
      <c r="P100" s="4"/>
      <c r="Q100" s="87"/>
      <c r="R100" s="87"/>
      <c r="S100" s="87"/>
      <c r="T100" s="87"/>
      <c r="U100" s="86"/>
      <c r="V100" s="86"/>
      <c r="W100" s="86"/>
      <c r="X100" s="86"/>
      <c r="Y100" s="24"/>
      <c r="Z100" s="24"/>
      <c r="AA100" s="24"/>
      <c r="AB100" s="87">
        <v>668</v>
      </c>
      <c r="AL100" s="4"/>
      <c r="AW100" s="4"/>
      <c r="AX100" s="4"/>
      <c r="AY100" s="4"/>
      <c r="AZ100" s="4"/>
      <c r="BA100" s="4"/>
      <c r="BB100" s="5">
        <f t="shared" si="7"/>
        <v>1</v>
      </c>
      <c r="BC100" s="9">
        <f t="shared" si="8"/>
        <v>668</v>
      </c>
      <c r="BD100" s="7" t="str">
        <f t="shared" si="9"/>
        <v>-</v>
      </c>
      <c r="BE100" s="5" t="s">
        <v>31</v>
      </c>
    </row>
    <row r="101" spans="1:60">
      <c r="A101" s="4" t="s">
        <v>44</v>
      </c>
      <c r="D101" s="5" t="s">
        <v>463</v>
      </c>
      <c r="E101" s="5"/>
      <c r="F101" s="4"/>
      <c r="G101" s="87"/>
      <c r="H101" s="87"/>
      <c r="I101" s="87"/>
      <c r="J101" s="87"/>
      <c r="K101" s="87"/>
      <c r="L101" s="87"/>
      <c r="M101" s="87"/>
      <c r="N101" s="78"/>
      <c r="O101" s="11"/>
      <c r="P101" s="4"/>
      <c r="Q101" s="87"/>
      <c r="R101" s="87"/>
      <c r="S101" s="87"/>
      <c r="T101" s="87"/>
      <c r="U101" s="86"/>
      <c r="V101" s="86"/>
      <c r="W101" s="86"/>
      <c r="X101" s="86"/>
      <c r="Y101" s="24"/>
      <c r="Z101" s="24"/>
      <c r="AA101" s="24"/>
      <c r="AB101" s="87">
        <v>667</v>
      </c>
      <c r="AL101" s="4"/>
      <c r="AW101" s="4"/>
      <c r="AX101" s="4"/>
      <c r="AY101" s="4"/>
      <c r="AZ101" s="4"/>
      <c r="BA101" s="4"/>
      <c r="BB101" s="5">
        <f t="shared" si="7"/>
        <v>1</v>
      </c>
      <c r="BC101" s="9">
        <f t="shared" si="8"/>
        <v>667</v>
      </c>
      <c r="BD101" s="7" t="str">
        <f t="shared" si="9"/>
        <v>-</v>
      </c>
      <c r="BE101" s="5" t="s">
        <v>31</v>
      </c>
    </row>
    <row r="102" spans="1:60">
      <c r="A102" s="4" t="s">
        <v>35</v>
      </c>
      <c r="D102" s="5" t="s">
        <v>463</v>
      </c>
      <c r="E102" s="5"/>
      <c r="F102" s="4"/>
      <c r="G102" s="87"/>
      <c r="H102" s="87"/>
      <c r="I102" s="87"/>
      <c r="J102" s="87"/>
      <c r="K102" s="87"/>
      <c r="L102" s="87"/>
      <c r="M102" s="87"/>
      <c r="N102" s="78"/>
      <c r="O102" s="11"/>
      <c r="P102" s="4"/>
      <c r="Q102" s="87"/>
      <c r="R102" s="87"/>
      <c r="S102" s="87"/>
      <c r="T102" s="87"/>
      <c r="U102" s="86"/>
      <c r="V102" s="86"/>
      <c r="W102" s="86"/>
      <c r="X102" s="86"/>
      <c r="Y102" s="24"/>
      <c r="Z102" s="24"/>
      <c r="AA102" s="24"/>
      <c r="AB102" s="87">
        <v>663.5</v>
      </c>
      <c r="AL102" s="4"/>
      <c r="AW102" s="4"/>
      <c r="AX102" s="4"/>
      <c r="AY102" s="4"/>
      <c r="AZ102" s="4"/>
      <c r="BA102" s="4"/>
      <c r="BB102" s="5">
        <f t="shared" si="7"/>
        <v>1</v>
      </c>
      <c r="BC102" s="9">
        <f t="shared" si="8"/>
        <v>663.5</v>
      </c>
      <c r="BD102" s="7" t="str">
        <f t="shared" si="9"/>
        <v>-</v>
      </c>
      <c r="BE102" s="5" t="s">
        <v>31</v>
      </c>
    </row>
    <row r="103" spans="1:60">
      <c r="A103" s="4" t="s">
        <v>56</v>
      </c>
      <c r="D103" s="5" t="s">
        <v>463</v>
      </c>
      <c r="E103" s="5" t="s">
        <v>463</v>
      </c>
      <c r="F103" s="5" t="s">
        <v>464</v>
      </c>
      <c r="G103" s="77"/>
      <c r="H103" s="87"/>
      <c r="I103" s="87"/>
      <c r="J103" s="87"/>
      <c r="K103" s="87"/>
      <c r="L103" s="87"/>
      <c r="M103" s="87"/>
      <c r="N103" s="87"/>
      <c r="O103" s="78"/>
      <c r="P103" s="86"/>
      <c r="Q103" s="87"/>
      <c r="R103" s="87"/>
      <c r="S103" s="87"/>
      <c r="T103" s="87"/>
      <c r="U103" s="87"/>
      <c r="V103" s="86"/>
      <c r="W103" s="86"/>
      <c r="X103" s="102"/>
      <c r="Y103" s="5"/>
      <c r="Z103" s="5"/>
      <c r="AA103" s="5"/>
      <c r="AB103" s="9">
        <v>653</v>
      </c>
      <c r="AC103" s="87">
        <v>275.29028746803067</v>
      </c>
      <c r="AD103" s="87">
        <v>251</v>
      </c>
      <c r="AE103" s="168"/>
      <c r="AF103" s="25"/>
      <c r="AG103" s="77"/>
      <c r="AH103" s="77"/>
      <c r="AI103" s="77"/>
      <c r="AJ103" s="77"/>
      <c r="AK103" s="77"/>
      <c r="AL103" s="77"/>
      <c r="AM103" s="77"/>
      <c r="AN103" s="77"/>
      <c r="AO103" s="77"/>
      <c r="AP103" s="77"/>
      <c r="AQ103" s="77"/>
      <c r="AR103" s="77"/>
      <c r="AS103" s="77"/>
      <c r="AT103" s="77"/>
      <c r="AU103" s="77"/>
      <c r="AV103" s="77"/>
      <c r="AW103" s="77"/>
      <c r="AX103" s="77"/>
      <c r="AY103" s="77"/>
      <c r="AZ103" s="77"/>
      <c r="BA103" s="77"/>
      <c r="BB103" s="5">
        <f t="shared" si="7"/>
        <v>3</v>
      </c>
      <c r="BC103" s="9">
        <f t="shared" si="8"/>
        <v>393.09676248934358</v>
      </c>
      <c r="BD103" s="7">
        <f t="shared" si="9"/>
        <v>393.09676248934358</v>
      </c>
      <c r="BE103" s="9">
        <v>393.09676248934358</v>
      </c>
      <c r="BF103" s="77"/>
      <c r="BG103" s="77"/>
      <c r="BH103" s="77"/>
    </row>
    <row r="104" spans="1:60">
      <c r="A104" s="4" t="s">
        <v>49</v>
      </c>
      <c r="D104" s="5" t="s">
        <v>463</v>
      </c>
      <c r="E104" s="5" t="s">
        <v>463</v>
      </c>
      <c r="F104" s="5" t="s">
        <v>464</v>
      </c>
      <c r="H104" s="87"/>
      <c r="I104" s="87"/>
      <c r="J104" s="87"/>
      <c r="K104" s="87"/>
      <c r="L104" s="87"/>
      <c r="M104" s="87"/>
      <c r="N104" s="87"/>
      <c r="O104" s="78"/>
      <c r="P104" s="86"/>
      <c r="Q104" s="87"/>
      <c r="R104" s="87"/>
      <c r="S104" s="87"/>
      <c r="T104" s="87"/>
      <c r="U104" s="87"/>
      <c r="V104" s="86"/>
      <c r="W104" s="86"/>
      <c r="X104" s="102"/>
      <c r="Y104" s="5"/>
      <c r="Z104" s="5"/>
      <c r="AA104" s="5"/>
      <c r="AB104" s="9">
        <v>652</v>
      </c>
      <c r="AC104" s="9">
        <v>379.25942915601019</v>
      </c>
      <c r="AD104" s="87">
        <v>318</v>
      </c>
      <c r="AE104" s="2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 s="5">
        <f t="shared" si="7"/>
        <v>3</v>
      </c>
      <c r="BC104" s="9">
        <f t="shared" si="8"/>
        <v>449.7531430520034</v>
      </c>
      <c r="BD104" s="7">
        <f t="shared" si="9"/>
        <v>449.7531430520034</v>
      </c>
      <c r="BE104" s="9">
        <v>449.7531430520034</v>
      </c>
      <c r="BF104"/>
      <c r="BG104"/>
      <c r="BH104"/>
    </row>
    <row r="105" spans="1:60">
      <c r="A105" s="4" t="s">
        <v>39</v>
      </c>
      <c r="D105" s="5" t="s">
        <v>463</v>
      </c>
      <c r="E105" s="5"/>
      <c r="F105" s="4"/>
      <c r="G105" s="87"/>
      <c r="H105" s="87"/>
      <c r="I105" s="87"/>
      <c r="J105" s="87"/>
      <c r="K105" s="87"/>
      <c r="L105" s="87"/>
      <c r="M105" s="87"/>
      <c r="N105" s="78"/>
      <c r="O105" s="11"/>
      <c r="P105" s="4"/>
      <c r="Q105" s="87"/>
      <c r="R105" s="87"/>
      <c r="S105" s="87"/>
      <c r="T105" s="87"/>
      <c r="U105" s="86"/>
      <c r="V105" s="86"/>
      <c r="W105" s="86"/>
      <c r="X105" s="86"/>
      <c r="Y105" s="24"/>
      <c r="Z105" s="24"/>
      <c r="AA105" s="24"/>
      <c r="AB105" s="87">
        <v>624</v>
      </c>
      <c r="AL105" s="4"/>
      <c r="AW105" s="4"/>
      <c r="AX105" s="4"/>
      <c r="AY105" s="4"/>
      <c r="AZ105" s="4"/>
      <c r="BA105" s="4"/>
      <c r="BB105" s="5">
        <f t="shared" si="7"/>
        <v>1</v>
      </c>
      <c r="BC105" s="9">
        <f t="shared" si="8"/>
        <v>624</v>
      </c>
      <c r="BD105" s="7" t="str">
        <f t="shared" si="9"/>
        <v>-</v>
      </c>
      <c r="BE105" s="5" t="s">
        <v>31</v>
      </c>
    </row>
    <row r="106" spans="1:60">
      <c r="A106" s="4" t="s">
        <v>46</v>
      </c>
      <c r="D106" s="5" t="s">
        <v>463</v>
      </c>
      <c r="E106" s="5"/>
      <c r="F106" s="4"/>
      <c r="G106" s="87"/>
      <c r="H106" s="87"/>
      <c r="I106" s="87"/>
      <c r="J106" s="87"/>
      <c r="K106" s="87"/>
      <c r="L106" s="87"/>
      <c r="M106" s="87"/>
      <c r="N106" s="78"/>
      <c r="O106" s="11"/>
      <c r="P106" s="4"/>
      <c r="Q106" s="87"/>
      <c r="R106" s="87"/>
      <c r="S106" s="87"/>
      <c r="T106" s="87"/>
      <c r="U106" s="86"/>
      <c r="V106" s="86"/>
      <c r="W106" s="86"/>
      <c r="X106" s="86"/>
      <c r="Y106" s="24"/>
      <c r="Z106" s="24"/>
      <c r="AA106" s="24"/>
      <c r="AB106" s="87">
        <v>622.5</v>
      </c>
      <c r="AL106" s="4"/>
      <c r="AW106" s="4"/>
      <c r="AX106" s="4"/>
      <c r="AY106" s="4"/>
      <c r="AZ106" s="4"/>
      <c r="BA106" s="4"/>
      <c r="BB106" s="5">
        <f t="shared" si="7"/>
        <v>1</v>
      </c>
      <c r="BC106" s="9">
        <f t="shared" si="8"/>
        <v>622.5</v>
      </c>
      <c r="BD106" s="7" t="str">
        <f t="shared" si="9"/>
        <v>-</v>
      </c>
      <c r="BE106" s="5" t="s">
        <v>31</v>
      </c>
    </row>
    <row r="107" spans="1:60">
      <c r="A107" s="4" t="s">
        <v>50</v>
      </c>
      <c r="D107" s="5" t="s">
        <v>463</v>
      </c>
      <c r="E107" s="5"/>
      <c r="F107" s="4"/>
      <c r="G107" s="87"/>
      <c r="H107" s="87"/>
      <c r="I107" s="87"/>
      <c r="J107" s="87"/>
      <c r="K107" s="87"/>
      <c r="L107" s="87"/>
      <c r="M107" s="87"/>
      <c r="N107" s="78"/>
      <c r="O107" s="11"/>
      <c r="P107" s="4"/>
      <c r="Q107" s="87"/>
      <c r="R107" s="87"/>
      <c r="S107" s="87"/>
      <c r="T107" s="87"/>
      <c r="U107" s="86"/>
      <c r="V107" s="86"/>
      <c r="W107" s="86"/>
      <c r="X107" s="86"/>
      <c r="Y107" s="24"/>
      <c r="Z107" s="24"/>
      <c r="AA107" s="24"/>
      <c r="AB107" s="87">
        <v>602</v>
      </c>
      <c r="AL107" s="4"/>
      <c r="AW107" s="4"/>
      <c r="AX107" s="4"/>
      <c r="AY107" s="4"/>
      <c r="AZ107" s="4"/>
      <c r="BA107" s="4"/>
      <c r="BB107" s="5">
        <f t="shared" si="7"/>
        <v>1</v>
      </c>
      <c r="BC107" s="9">
        <f t="shared" si="8"/>
        <v>602</v>
      </c>
      <c r="BD107" s="7" t="str">
        <f t="shared" si="9"/>
        <v>-</v>
      </c>
      <c r="BE107" s="5" t="s">
        <v>31</v>
      </c>
    </row>
    <row r="108" spans="1:60">
      <c r="A108" s="4" t="s">
        <v>342</v>
      </c>
      <c r="D108" s="5" t="s">
        <v>463</v>
      </c>
      <c r="E108" s="5"/>
      <c r="F108" s="4"/>
      <c r="G108" s="87"/>
      <c r="H108" s="87"/>
      <c r="I108" s="87"/>
      <c r="J108" s="87"/>
      <c r="K108" s="87"/>
      <c r="L108" s="87"/>
      <c r="M108" s="87"/>
      <c r="N108" s="78"/>
      <c r="O108" s="86"/>
      <c r="P108" s="4"/>
      <c r="Q108" s="87"/>
      <c r="R108" s="87"/>
      <c r="S108" s="87"/>
      <c r="T108" s="87"/>
      <c r="U108" s="86"/>
      <c r="V108" s="86"/>
      <c r="W108" s="86"/>
      <c r="X108" s="86"/>
      <c r="Y108" s="24"/>
      <c r="Z108" s="24"/>
      <c r="AA108" s="24"/>
      <c r="AB108" s="87">
        <v>577.5</v>
      </c>
      <c r="AL108" s="4"/>
      <c r="AW108" s="4"/>
      <c r="AX108" s="4"/>
      <c r="AY108" s="4"/>
      <c r="AZ108" s="4"/>
      <c r="BA108" s="4"/>
      <c r="BB108" s="5">
        <f t="shared" si="7"/>
        <v>1</v>
      </c>
      <c r="BC108" s="9">
        <f t="shared" si="8"/>
        <v>577.5</v>
      </c>
      <c r="BD108" s="7" t="str">
        <f t="shared" si="9"/>
        <v>-</v>
      </c>
      <c r="BE108" s="5" t="s">
        <v>31</v>
      </c>
    </row>
    <row r="109" spans="1:60">
      <c r="A109" s="4" t="s">
        <v>94</v>
      </c>
      <c r="D109" s="5" t="s">
        <v>463</v>
      </c>
      <c r="E109" s="5" t="s">
        <v>463</v>
      </c>
      <c r="F109"/>
      <c r="G109" s="9"/>
      <c r="H109" s="9"/>
      <c r="I109" s="9"/>
      <c r="J109" s="9"/>
      <c r="K109" s="9"/>
      <c r="L109" s="9"/>
      <c r="M109" s="9"/>
      <c r="N109" s="10"/>
      <c r="O109" s="11"/>
      <c r="P109" s="9"/>
      <c r="R109" s="5"/>
      <c r="S109" s="5"/>
      <c r="T109" s="5"/>
      <c r="U109" s="11"/>
      <c r="V109" s="5"/>
      <c r="W109" s="87"/>
      <c r="X109" s="113"/>
      <c r="Y109" s="168"/>
      <c r="Z109" s="168"/>
      <c r="AA109" s="168"/>
      <c r="AB109" s="9">
        <v>568</v>
      </c>
      <c r="AC109" s="9">
        <v>238.01139437340152</v>
      </c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 s="5">
        <f t="shared" si="7"/>
        <v>2</v>
      </c>
      <c r="BC109" s="9">
        <f t="shared" si="8"/>
        <v>403.00569718670079</v>
      </c>
      <c r="BD109" s="7" t="str">
        <f t="shared" si="9"/>
        <v>403*</v>
      </c>
      <c r="BE109" s="5" t="s">
        <v>468</v>
      </c>
      <c r="BF109"/>
      <c r="BG109"/>
      <c r="BH109"/>
    </row>
    <row r="110" spans="1:60">
      <c r="A110" s="4" t="s">
        <v>69</v>
      </c>
      <c r="D110" s="5" t="s">
        <v>463</v>
      </c>
      <c r="E110" s="5" t="s">
        <v>463</v>
      </c>
      <c r="F110" s="38"/>
      <c r="G110" s="9"/>
      <c r="H110" s="9"/>
      <c r="I110" s="9"/>
      <c r="J110" s="9"/>
      <c r="K110" s="9"/>
      <c r="L110" s="9"/>
      <c r="M110" s="9"/>
      <c r="N110" s="10"/>
      <c r="O110" s="11"/>
      <c r="P110" s="9"/>
      <c r="R110" s="5"/>
      <c r="S110" s="5"/>
      <c r="T110" s="5"/>
      <c r="U110" s="11"/>
      <c r="V110" s="11"/>
      <c r="W110" s="11"/>
      <c r="X110" s="113"/>
      <c r="Y110" s="168"/>
      <c r="Z110" s="168"/>
      <c r="AA110" s="168"/>
      <c r="AB110" s="87">
        <v>565</v>
      </c>
      <c r="AC110" s="9">
        <v>274.26089002557546</v>
      </c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5">
        <f t="shared" si="7"/>
        <v>2</v>
      </c>
      <c r="BC110" s="9">
        <f t="shared" si="8"/>
        <v>419.63044501278773</v>
      </c>
      <c r="BD110" s="7" t="str">
        <f t="shared" si="9"/>
        <v>420*</v>
      </c>
      <c r="BE110" s="5" t="s">
        <v>469</v>
      </c>
      <c r="BF110" s="38"/>
      <c r="BG110" s="38"/>
      <c r="BH110" s="38"/>
    </row>
    <row r="111" spans="1:60">
      <c r="A111" s="4" t="s">
        <v>91</v>
      </c>
      <c r="D111" s="5" t="s">
        <v>463</v>
      </c>
      <c r="E111" s="5" t="s">
        <v>463</v>
      </c>
      <c r="F111" s="5" t="s">
        <v>464</v>
      </c>
      <c r="G111" s="5" t="s">
        <v>463</v>
      </c>
      <c r="H111" s="5" t="s">
        <v>464</v>
      </c>
      <c r="I111" s="5" t="s">
        <v>464</v>
      </c>
      <c r="J111" s="5" t="s">
        <v>463</v>
      </c>
      <c r="K111" s="5" t="s">
        <v>464</v>
      </c>
      <c r="L111" s="87"/>
      <c r="M111" s="87"/>
      <c r="N111" s="87"/>
      <c r="O111" s="78"/>
      <c r="P111" s="86"/>
      <c r="Q111" s="87"/>
      <c r="R111" s="87"/>
      <c r="S111" s="87"/>
      <c r="T111" s="87"/>
      <c r="U111" s="87"/>
      <c r="V111" s="86"/>
      <c r="W111" s="86"/>
      <c r="X111" s="102"/>
      <c r="Y111" s="5"/>
      <c r="Z111" s="5"/>
      <c r="AA111" s="5"/>
      <c r="AB111" s="87">
        <v>552.5</v>
      </c>
      <c r="AC111" s="87">
        <v>415.28833964194371</v>
      </c>
      <c r="AD111" s="87">
        <v>290.5</v>
      </c>
      <c r="AE111" s="87">
        <v>176.79901074168797</v>
      </c>
      <c r="AF111" s="87">
        <v>363.38309333333336</v>
      </c>
      <c r="AG111" s="9">
        <v>275.58306600000003</v>
      </c>
      <c r="AH111" s="87">
        <v>433.785506</v>
      </c>
      <c r="AI111" s="87">
        <v>295.5</v>
      </c>
      <c r="AJ111" s="77"/>
      <c r="AK111" s="77"/>
      <c r="AL111" s="77"/>
      <c r="AM111" s="77"/>
      <c r="AN111" s="77"/>
      <c r="AO111" s="77"/>
      <c r="AP111" s="77"/>
      <c r="AQ111" s="77"/>
      <c r="AR111" s="77"/>
      <c r="AS111" s="77"/>
      <c r="AT111" s="77"/>
      <c r="AU111" s="77"/>
      <c r="AV111" s="77"/>
      <c r="AW111" s="77"/>
      <c r="AX111" s="77"/>
      <c r="AY111" s="77"/>
      <c r="AZ111" s="77"/>
      <c r="BA111" s="77"/>
      <c r="BB111" s="5">
        <f t="shared" si="7"/>
        <v>3</v>
      </c>
      <c r="BC111" s="9">
        <f t="shared" si="8"/>
        <v>419.42944654731463</v>
      </c>
      <c r="BD111" s="7">
        <f t="shared" si="9"/>
        <v>419.42944654731463</v>
      </c>
      <c r="BE111" s="9">
        <v>419.42944654731463</v>
      </c>
      <c r="BF111" s="77"/>
      <c r="BG111" s="77"/>
      <c r="BH111" s="77"/>
    </row>
    <row r="112" spans="1:60">
      <c r="A112" s="4" t="s">
        <v>29</v>
      </c>
      <c r="D112" s="5" t="s">
        <v>463</v>
      </c>
      <c r="E112" s="5" t="s">
        <v>463</v>
      </c>
      <c r="F112"/>
      <c r="G112" s="87"/>
      <c r="H112" s="87"/>
      <c r="I112" s="87"/>
      <c r="J112" s="87"/>
      <c r="K112" s="87"/>
      <c r="L112" s="87"/>
      <c r="M112" s="87"/>
      <c r="N112" s="78"/>
      <c r="O112" s="86"/>
      <c r="P112" s="87"/>
      <c r="Q112" s="87"/>
      <c r="R112" s="87"/>
      <c r="S112" s="87"/>
      <c r="T112" s="87"/>
      <c r="U112" s="86"/>
      <c r="V112" s="107"/>
      <c r="W112" s="11"/>
      <c r="X112" s="11"/>
      <c r="Y112" s="168"/>
      <c r="Z112" s="168"/>
      <c r="AA112" s="168"/>
      <c r="AB112" s="87">
        <v>551</v>
      </c>
      <c r="AC112" s="87">
        <v>598.30049923273646</v>
      </c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 s="5">
        <f t="shared" si="7"/>
        <v>2</v>
      </c>
      <c r="BC112" s="9">
        <f t="shared" si="8"/>
        <v>574.65024961636823</v>
      </c>
      <c r="BD112" s="7" t="str">
        <f t="shared" si="9"/>
        <v>575*</v>
      </c>
      <c r="BE112" s="5" t="s">
        <v>470</v>
      </c>
      <c r="BF112"/>
      <c r="BG112"/>
      <c r="BH112"/>
    </row>
    <row r="113" spans="1:60">
      <c r="A113" s="4" t="s">
        <v>54</v>
      </c>
      <c r="D113" s="5" t="s">
        <v>463</v>
      </c>
      <c r="E113" s="5"/>
      <c r="F113" s="4"/>
      <c r="G113" s="87"/>
      <c r="H113" s="87"/>
      <c r="I113" s="87"/>
      <c r="J113" s="87"/>
      <c r="K113" s="87"/>
      <c r="L113" s="87"/>
      <c r="M113" s="87"/>
      <c r="N113" s="78"/>
      <c r="O113" s="11"/>
      <c r="P113" s="4"/>
      <c r="Q113" s="87"/>
      <c r="R113" s="87"/>
      <c r="S113" s="87"/>
      <c r="T113" s="87"/>
      <c r="U113" s="86"/>
      <c r="V113" s="86"/>
      <c r="W113" s="86"/>
      <c r="X113" s="86"/>
      <c r="Y113" s="24"/>
      <c r="Z113" s="24"/>
      <c r="AA113" s="24"/>
      <c r="AB113" s="87">
        <v>542</v>
      </c>
      <c r="AL113" s="4"/>
      <c r="AW113" s="4"/>
      <c r="AX113" s="4"/>
      <c r="AY113" s="4"/>
      <c r="AZ113" s="4"/>
      <c r="BA113" s="4"/>
      <c r="BB113" s="5">
        <f t="shared" si="7"/>
        <v>1</v>
      </c>
      <c r="BC113" s="9">
        <f t="shared" si="8"/>
        <v>542</v>
      </c>
      <c r="BD113" s="7" t="str">
        <f t="shared" si="9"/>
        <v>-</v>
      </c>
      <c r="BE113" s="5" t="s">
        <v>31</v>
      </c>
    </row>
    <row r="114" spans="1:60">
      <c r="A114" s="4" t="s">
        <v>471</v>
      </c>
      <c r="D114" s="5" t="s">
        <v>463</v>
      </c>
      <c r="E114" s="5"/>
      <c r="F114" s="4"/>
      <c r="G114" s="9"/>
      <c r="H114" s="9"/>
      <c r="I114" s="9"/>
      <c r="J114" s="9"/>
      <c r="K114" s="9"/>
      <c r="L114" s="9"/>
      <c r="M114" s="9"/>
      <c r="N114" s="10"/>
      <c r="O114" s="86"/>
      <c r="P114" s="4"/>
      <c r="R114" s="5"/>
      <c r="S114" s="5"/>
      <c r="T114" s="5"/>
      <c r="U114" s="5"/>
      <c r="V114" s="11"/>
      <c r="W114" s="86"/>
      <c r="X114" s="86"/>
      <c r="Y114" s="24"/>
      <c r="Z114" s="24"/>
      <c r="AA114" s="24"/>
      <c r="AB114" s="9">
        <v>541</v>
      </c>
      <c r="AL114" s="4"/>
      <c r="AW114" s="4"/>
      <c r="AX114" s="4"/>
      <c r="AY114" s="4"/>
      <c r="AZ114" s="4"/>
      <c r="BA114" s="4"/>
      <c r="BB114" s="5">
        <f t="shared" si="7"/>
        <v>1</v>
      </c>
      <c r="BC114" s="9">
        <f t="shared" si="8"/>
        <v>541</v>
      </c>
      <c r="BD114" s="7" t="str">
        <f t="shared" si="9"/>
        <v>-</v>
      </c>
      <c r="BE114" s="5" t="s">
        <v>31</v>
      </c>
    </row>
    <row r="115" spans="1:60">
      <c r="A115" s="4" t="s">
        <v>73</v>
      </c>
      <c r="D115" s="5" t="s">
        <v>463</v>
      </c>
      <c r="E115" s="5"/>
      <c r="F115" s="4"/>
      <c r="G115" s="9"/>
      <c r="H115" s="9"/>
      <c r="I115" s="9"/>
      <c r="J115" s="9"/>
      <c r="K115" s="9"/>
      <c r="L115" s="9"/>
      <c r="M115" s="9"/>
      <c r="N115" s="10"/>
      <c r="O115" s="11"/>
      <c r="P115" s="4"/>
      <c r="R115" s="5"/>
      <c r="S115" s="5"/>
      <c r="T115" s="5"/>
      <c r="U115" s="11"/>
      <c r="V115" s="11"/>
      <c r="W115" s="86"/>
      <c r="X115" s="86"/>
      <c r="Y115" s="24"/>
      <c r="Z115" s="24"/>
      <c r="AA115" s="24"/>
      <c r="AB115" s="9">
        <v>529.5</v>
      </c>
      <c r="AL115" s="4"/>
      <c r="AW115" s="4"/>
      <c r="AX115" s="4"/>
      <c r="AY115" s="4"/>
      <c r="AZ115" s="4"/>
      <c r="BA115" s="4"/>
      <c r="BB115" s="5">
        <f t="shared" si="7"/>
        <v>1</v>
      </c>
      <c r="BC115" s="9">
        <f t="shared" si="8"/>
        <v>529.5</v>
      </c>
      <c r="BD115" s="7" t="str">
        <f t="shared" si="9"/>
        <v>-</v>
      </c>
      <c r="BE115" s="5" t="s">
        <v>31</v>
      </c>
    </row>
    <row r="116" spans="1:60">
      <c r="A116" s="4" t="s">
        <v>472</v>
      </c>
      <c r="D116" s="5" t="s">
        <v>463</v>
      </c>
      <c r="E116" s="5"/>
      <c r="F116" s="4"/>
      <c r="G116" s="87"/>
      <c r="H116" s="87"/>
      <c r="I116" s="87"/>
      <c r="J116" s="87"/>
      <c r="K116" s="87"/>
      <c r="L116" s="87"/>
      <c r="M116" s="87"/>
      <c r="N116" s="78"/>
      <c r="O116" s="11"/>
      <c r="P116" s="4"/>
      <c r="Q116" s="87"/>
      <c r="R116" s="87"/>
      <c r="S116" s="87"/>
      <c r="T116" s="87"/>
      <c r="U116" s="86"/>
      <c r="V116" s="86"/>
      <c r="W116" s="86"/>
      <c r="X116" s="86"/>
      <c r="Y116" s="24"/>
      <c r="Z116" s="24"/>
      <c r="AA116" s="24"/>
      <c r="AB116" s="87">
        <v>523.5</v>
      </c>
      <c r="AL116" s="4"/>
      <c r="AW116" s="4"/>
      <c r="AX116" s="4"/>
      <c r="AY116" s="4"/>
      <c r="AZ116" s="4"/>
      <c r="BA116" s="4"/>
      <c r="BB116" s="5">
        <f t="shared" si="7"/>
        <v>1</v>
      </c>
      <c r="BC116" s="9">
        <f t="shared" si="8"/>
        <v>523.5</v>
      </c>
      <c r="BD116" s="7" t="str">
        <f t="shared" si="9"/>
        <v>-</v>
      </c>
      <c r="BE116" s="5" t="s">
        <v>31</v>
      </c>
    </row>
    <row r="117" spans="1:60">
      <c r="A117" s="4" t="s">
        <v>52</v>
      </c>
      <c r="D117" s="5" t="s">
        <v>463</v>
      </c>
      <c r="E117" s="5"/>
      <c r="F117" s="4"/>
      <c r="G117" s="9"/>
      <c r="H117" s="9"/>
      <c r="I117" s="9"/>
      <c r="J117" s="9"/>
      <c r="K117" s="9"/>
      <c r="L117" s="9"/>
      <c r="M117" s="9"/>
      <c r="N117" s="10"/>
      <c r="O117" s="11"/>
      <c r="P117" s="4"/>
      <c r="R117" s="5"/>
      <c r="S117" s="5"/>
      <c r="T117" s="5"/>
      <c r="U117" s="11"/>
      <c r="V117" s="11"/>
      <c r="W117" s="86"/>
      <c r="X117" s="86"/>
      <c r="Y117" s="24"/>
      <c r="Z117" s="24"/>
      <c r="AA117" s="24"/>
      <c r="AB117" s="9">
        <v>510.5</v>
      </c>
      <c r="AL117" s="4"/>
      <c r="AW117" s="4"/>
      <c r="AX117" s="4"/>
      <c r="AY117" s="4"/>
      <c r="AZ117" s="4"/>
      <c r="BA117" s="4"/>
      <c r="BB117" s="5">
        <f t="shared" si="7"/>
        <v>1</v>
      </c>
      <c r="BC117" s="9">
        <f t="shared" si="8"/>
        <v>510.5</v>
      </c>
      <c r="BD117" s="7" t="str">
        <f t="shared" si="9"/>
        <v>-</v>
      </c>
      <c r="BE117" s="5" t="s">
        <v>31</v>
      </c>
    </row>
    <row r="118" spans="1:60">
      <c r="A118" s="4" t="s">
        <v>95</v>
      </c>
      <c r="D118" s="5" t="s">
        <v>463</v>
      </c>
      <c r="E118" s="5" t="s">
        <v>463</v>
      </c>
      <c r="F118" s="5" t="s">
        <v>464</v>
      </c>
      <c r="G118" s="5" t="s">
        <v>463</v>
      </c>
      <c r="H118" s="87"/>
      <c r="I118" s="87"/>
      <c r="J118" s="87"/>
      <c r="K118" s="87"/>
      <c r="L118" s="87"/>
      <c r="M118" s="87"/>
      <c r="N118" s="87"/>
      <c r="O118" s="78"/>
      <c r="P118" s="86"/>
      <c r="Q118" s="87"/>
      <c r="R118" s="87"/>
      <c r="S118" s="87"/>
      <c r="T118" s="87"/>
      <c r="U118" s="87"/>
      <c r="V118" s="86"/>
      <c r="W118" s="86"/>
      <c r="X118" s="102"/>
      <c r="Y118" s="193"/>
      <c r="Z118" s="193"/>
      <c r="AA118" s="193"/>
      <c r="AB118" s="87">
        <v>509.5</v>
      </c>
      <c r="AC118" s="87">
        <v>352.49509565217386</v>
      </c>
      <c r="AD118" s="87">
        <v>200</v>
      </c>
      <c r="AE118" s="87">
        <v>198.19577186700764</v>
      </c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 s="5">
        <f t="shared" si="7"/>
        <v>3</v>
      </c>
      <c r="BC118" s="9">
        <f t="shared" si="8"/>
        <v>353.99836521739127</v>
      </c>
      <c r="BD118" s="7">
        <f t="shared" si="9"/>
        <v>353.99836521739127</v>
      </c>
      <c r="BE118" s="9">
        <v>353.99836521739127</v>
      </c>
      <c r="BF118"/>
      <c r="BG118"/>
      <c r="BH118"/>
    </row>
    <row r="119" spans="1:60">
      <c r="A119" s="4" t="s">
        <v>37</v>
      </c>
      <c r="D119" s="5" t="s">
        <v>463</v>
      </c>
      <c r="E119" s="5"/>
      <c r="F119" s="4"/>
      <c r="G119" s="87"/>
      <c r="H119" s="87"/>
      <c r="I119" s="87"/>
      <c r="J119" s="87"/>
      <c r="K119" s="87"/>
      <c r="L119" s="87"/>
      <c r="M119" s="87"/>
      <c r="N119" s="78"/>
      <c r="O119" s="11"/>
      <c r="P119" s="4"/>
      <c r="Q119" s="87"/>
      <c r="R119" s="87"/>
      <c r="S119" s="87"/>
      <c r="T119" s="87"/>
      <c r="U119" s="86"/>
      <c r="V119" s="86"/>
      <c r="W119" s="86"/>
      <c r="X119" s="86"/>
      <c r="Y119" s="24"/>
      <c r="Z119" s="24"/>
      <c r="AA119" s="24"/>
      <c r="AB119" s="87">
        <v>498</v>
      </c>
      <c r="AL119" s="4"/>
      <c r="AW119" s="4"/>
      <c r="AX119" s="4"/>
      <c r="AY119" s="4"/>
      <c r="AZ119" s="4"/>
      <c r="BA119" s="4"/>
      <c r="BB119" s="5">
        <f t="shared" si="7"/>
        <v>1</v>
      </c>
      <c r="BC119" s="9">
        <f t="shared" si="8"/>
        <v>498</v>
      </c>
      <c r="BD119" s="7" t="str">
        <f t="shared" si="9"/>
        <v>-</v>
      </c>
      <c r="BE119" s="5" t="s">
        <v>31</v>
      </c>
    </row>
    <row r="120" spans="1:60">
      <c r="A120" s="4" t="s">
        <v>81</v>
      </c>
      <c r="D120" s="5" t="s">
        <v>463</v>
      </c>
      <c r="E120" s="5"/>
      <c r="F120" s="4"/>
      <c r="G120" s="9"/>
      <c r="H120" s="9"/>
      <c r="I120" s="9"/>
      <c r="J120" s="9"/>
      <c r="K120" s="9"/>
      <c r="L120" s="9"/>
      <c r="M120" s="9"/>
      <c r="N120" s="10"/>
      <c r="O120" s="11"/>
      <c r="P120" s="4"/>
      <c r="Q120" s="9"/>
      <c r="R120" s="9"/>
      <c r="S120" s="9"/>
      <c r="T120" s="9"/>
      <c r="U120" s="11"/>
      <c r="V120" s="11"/>
      <c r="W120" s="86"/>
      <c r="X120" s="86"/>
      <c r="Y120" s="24"/>
      <c r="Z120" s="24"/>
      <c r="AA120" s="24"/>
      <c r="AB120" s="9">
        <v>497.5</v>
      </c>
      <c r="AL120" s="4"/>
      <c r="AW120" s="4"/>
      <c r="AX120" s="4"/>
      <c r="AY120" s="4"/>
      <c r="AZ120" s="4"/>
      <c r="BA120" s="4"/>
      <c r="BB120" s="5">
        <f t="shared" si="7"/>
        <v>1</v>
      </c>
      <c r="BC120" s="9">
        <f t="shared" si="8"/>
        <v>497.5</v>
      </c>
      <c r="BD120" s="7" t="str">
        <f t="shared" si="9"/>
        <v>-</v>
      </c>
      <c r="BE120" s="5" t="s">
        <v>31</v>
      </c>
    </row>
    <row r="121" spans="1:60" customFormat="1" ht="15" customHeight="1">
      <c r="A121" s="4" t="s">
        <v>337</v>
      </c>
      <c r="B121" s="4"/>
      <c r="C121" s="5"/>
      <c r="D121" s="5" t="s">
        <v>463</v>
      </c>
      <c r="E121" s="5"/>
      <c r="F121" s="4"/>
      <c r="G121" s="87"/>
      <c r="H121" s="87"/>
      <c r="I121" s="87"/>
      <c r="J121" s="87"/>
      <c r="K121" s="87"/>
      <c r="L121" s="87"/>
      <c r="M121" s="87"/>
      <c r="N121" s="78"/>
      <c r="O121" s="11"/>
      <c r="P121" s="4"/>
      <c r="Q121" s="107"/>
      <c r="R121" s="107"/>
      <c r="S121" s="107"/>
      <c r="T121" s="107"/>
      <c r="U121" s="86"/>
      <c r="V121" s="86"/>
      <c r="W121" s="86"/>
      <c r="X121" s="86"/>
      <c r="Y121" s="24"/>
      <c r="Z121" s="24"/>
      <c r="AA121" s="24"/>
      <c r="AB121" s="87">
        <v>490</v>
      </c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5">
        <f t="shared" si="7"/>
        <v>1</v>
      </c>
      <c r="BC121" s="9">
        <f t="shared" si="8"/>
        <v>490</v>
      </c>
      <c r="BD121" s="7" t="str">
        <f t="shared" si="9"/>
        <v>-</v>
      </c>
      <c r="BE121" s="5" t="s">
        <v>31</v>
      </c>
      <c r="BF121" s="4"/>
      <c r="BG121" s="4"/>
      <c r="BH121" s="4"/>
    </row>
    <row r="122" spans="1:60" customFormat="1" ht="15" customHeight="1">
      <c r="A122" s="4" t="s">
        <v>70</v>
      </c>
      <c r="B122" s="4"/>
      <c r="C122" s="5"/>
      <c r="D122" s="5" t="s">
        <v>463</v>
      </c>
      <c r="E122" s="5"/>
      <c r="F122" s="4"/>
      <c r="G122" s="87"/>
      <c r="H122" s="87"/>
      <c r="I122" s="87"/>
      <c r="J122" s="87"/>
      <c r="K122" s="87"/>
      <c r="L122" s="87"/>
      <c r="M122" s="87"/>
      <c r="N122" s="78"/>
      <c r="O122" s="11"/>
      <c r="P122" s="4"/>
      <c r="Q122" s="87"/>
      <c r="R122" s="87"/>
      <c r="S122" s="87"/>
      <c r="T122" s="87"/>
      <c r="U122" s="86"/>
      <c r="V122" s="86"/>
      <c r="W122" s="86"/>
      <c r="X122" s="86"/>
      <c r="Y122" s="24"/>
      <c r="Z122" s="24"/>
      <c r="AA122" s="24"/>
      <c r="AB122" s="87">
        <v>480</v>
      </c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5">
        <f t="shared" si="7"/>
        <v>1</v>
      </c>
      <c r="BC122" s="9">
        <f t="shared" si="8"/>
        <v>480</v>
      </c>
      <c r="BD122" s="7" t="str">
        <f t="shared" si="9"/>
        <v>-</v>
      </c>
      <c r="BE122" s="5" t="s">
        <v>31</v>
      </c>
      <c r="BF122" s="4"/>
      <c r="BG122" s="4"/>
      <c r="BH122" s="4"/>
    </row>
    <row r="123" spans="1:60" customFormat="1" ht="15" customHeight="1">
      <c r="A123" s="4" t="s">
        <v>373</v>
      </c>
      <c r="B123" s="4"/>
      <c r="C123" s="5"/>
      <c r="D123" s="5" t="s">
        <v>463</v>
      </c>
      <c r="E123" s="5" t="s">
        <v>463</v>
      </c>
      <c r="G123" s="87"/>
      <c r="H123" s="87"/>
      <c r="I123" s="87"/>
      <c r="J123" s="87"/>
      <c r="K123" s="87"/>
      <c r="L123" s="87"/>
      <c r="M123" s="87"/>
      <c r="N123" s="78"/>
      <c r="O123" s="86"/>
      <c r="P123" s="86"/>
      <c r="Q123" s="87"/>
      <c r="R123" s="87"/>
      <c r="S123" s="87"/>
      <c r="T123" s="87"/>
      <c r="U123" s="86"/>
      <c r="V123" s="86"/>
      <c r="W123" s="11"/>
      <c r="X123" s="11"/>
      <c r="Y123" s="168"/>
      <c r="Z123" s="168"/>
      <c r="AA123" s="168"/>
      <c r="AB123" s="9">
        <v>477</v>
      </c>
      <c r="AC123" s="87">
        <v>359.40676419437341</v>
      </c>
      <c r="BB123" s="5">
        <f t="shared" si="7"/>
        <v>2</v>
      </c>
      <c r="BC123" s="9">
        <f t="shared" si="8"/>
        <v>418.2033820971867</v>
      </c>
      <c r="BD123" s="7" t="str">
        <f t="shared" si="9"/>
        <v>418*</v>
      </c>
      <c r="BE123" s="5" t="s">
        <v>74</v>
      </c>
    </row>
    <row r="124" spans="1:60" customFormat="1" ht="15" customHeight="1">
      <c r="A124" s="4" t="s">
        <v>72</v>
      </c>
      <c r="B124" s="4"/>
      <c r="C124" s="5"/>
      <c r="D124" s="5" t="s">
        <v>463</v>
      </c>
      <c r="E124" s="5" t="s">
        <v>463</v>
      </c>
      <c r="F124" s="38"/>
      <c r="G124" s="9"/>
      <c r="H124" s="9"/>
      <c r="I124" s="9"/>
      <c r="J124" s="9"/>
      <c r="K124" s="9"/>
      <c r="L124" s="9"/>
      <c r="M124" s="9"/>
      <c r="N124" s="10"/>
      <c r="O124" s="11"/>
      <c r="P124" s="9"/>
      <c r="Q124" s="5"/>
      <c r="R124" s="5"/>
      <c r="S124" s="5"/>
      <c r="T124" s="5"/>
      <c r="U124" s="11"/>
      <c r="V124" s="11"/>
      <c r="W124" s="11"/>
      <c r="X124" s="113"/>
      <c r="Y124" s="168"/>
      <c r="Z124" s="168"/>
      <c r="AA124" s="168"/>
      <c r="AB124" s="87">
        <v>474.5</v>
      </c>
      <c r="AC124" s="9">
        <v>308.08394884910484</v>
      </c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5">
        <f t="shared" si="7"/>
        <v>2</v>
      </c>
      <c r="BC124" s="9">
        <f t="shared" si="8"/>
        <v>391.29197442455245</v>
      </c>
      <c r="BD124" s="7" t="str">
        <f t="shared" si="9"/>
        <v>391*</v>
      </c>
      <c r="BE124" s="5" t="s">
        <v>473</v>
      </c>
      <c r="BF124" s="38"/>
      <c r="BG124" s="38"/>
      <c r="BH124" s="38"/>
    </row>
    <row r="125" spans="1:60" s="77" customFormat="1" ht="15" customHeight="1">
      <c r="A125" s="4" t="s">
        <v>58</v>
      </c>
      <c r="B125" s="4"/>
      <c r="C125" s="5"/>
      <c r="D125" s="5" t="s">
        <v>463</v>
      </c>
      <c r="E125" s="5" t="s">
        <v>463</v>
      </c>
      <c r="F125" s="5" t="s">
        <v>464</v>
      </c>
      <c r="G125" s="5" t="s">
        <v>463</v>
      </c>
      <c r="H125" s="87"/>
      <c r="I125" s="87"/>
      <c r="J125" s="87"/>
      <c r="K125" s="87"/>
      <c r="L125" s="87"/>
      <c r="M125" s="87"/>
      <c r="N125" s="87"/>
      <c r="O125" s="78"/>
      <c r="P125" s="86"/>
      <c r="Q125" s="87"/>
      <c r="R125" s="87"/>
      <c r="S125" s="87"/>
      <c r="T125" s="87"/>
      <c r="U125" s="87"/>
      <c r="V125" s="86"/>
      <c r="W125" s="86"/>
      <c r="X125" s="102"/>
      <c r="Y125" s="5"/>
      <c r="Z125" s="5"/>
      <c r="AA125" s="5"/>
      <c r="AB125" s="9">
        <v>473.5</v>
      </c>
      <c r="AC125" s="9">
        <v>428.67050639386184</v>
      </c>
      <c r="AD125" s="87">
        <v>370</v>
      </c>
      <c r="AE125" s="9">
        <v>298.85613606138099</v>
      </c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 s="5">
        <f t="shared" si="7"/>
        <v>3</v>
      </c>
      <c r="BC125" s="9">
        <f t="shared" si="8"/>
        <v>424.05683546462063</v>
      </c>
      <c r="BD125" s="7">
        <f t="shared" si="9"/>
        <v>424.05683546462063</v>
      </c>
      <c r="BE125" s="9">
        <v>424.05683546462063</v>
      </c>
      <c r="BF125"/>
      <c r="BG125"/>
      <c r="BH125"/>
    </row>
    <row r="126" spans="1:60" s="38" customFormat="1">
      <c r="A126" s="4" t="s">
        <v>77</v>
      </c>
      <c r="B126" s="4"/>
      <c r="C126" s="5"/>
      <c r="D126" s="5" t="s">
        <v>463</v>
      </c>
      <c r="E126" s="5"/>
      <c r="F126" s="4"/>
      <c r="G126" s="9"/>
      <c r="H126" s="9"/>
      <c r="I126" s="9"/>
      <c r="J126" s="9"/>
      <c r="K126" s="9"/>
      <c r="L126" s="9"/>
      <c r="M126" s="9"/>
      <c r="N126" s="10"/>
      <c r="O126" s="11"/>
      <c r="P126" s="4"/>
      <c r="Q126" s="5"/>
      <c r="R126" s="5"/>
      <c r="S126" s="5"/>
      <c r="T126" s="5"/>
      <c r="U126" s="5"/>
      <c r="V126" s="11"/>
      <c r="W126" s="86"/>
      <c r="X126" s="86"/>
      <c r="Y126" s="24"/>
      <c r="Z126" s="24"/>
      <c r="AA126" s="24"/>
      <c r="AB126" s="9">
        <v>449</v>
      </c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5">
        <f t="shared" si="7"/>
        <v>1</v>
      </c>
      <c r="BC126" s="9">
        <f t="shared" si="8"/>
        <v>449</v>
      </c>
      <c r="BD126" s="7" t="str">
        <f t="shared" si="9"/>
        <v>-</v>
      </c>
      <c r="BE126" s="5" t="s">
        <v>31</v>
      </c>
      <c r="BF126" s="4"/>
      <c r="BG126" s="4"/>
      <c r="BH126" s="4"/>
    </row>
    <row r="127" spans="1:60" s="38" customFormat="1">
      <c r="A127" s="4" t="s">
        <v>61</v>
      </c>
      <c r="B127" s="4"/>
      <c r="C127" s="5"/>
      <c r="D127" s="5" t="s">
        <v>463</v>
      </c>
      <c r="E127" s="5"/>
      <c r="F127" s="4"/>
      <c r="G127" s="87"/>
      <c r="H127" s="87"/>
      <c r="I127" s="87"/>
      <c r="J127" s="87"/>
      <c r="K127" s="87"/>
      <c r="L127" s="87"/>
      <c r="M127" s="87"/>
      <c r="N127" s="78"/>
      <c r="O127" s="11"/>
      <c r="P127" s="4"/>
      <c r="Q127" s="87"/>
      <c r="R127" s="87"/>
      <c r="S127" s="87"/>
      <c r="T127" s="87"/>
      <c r="U127" s="86"/>
      <c r="V127" s="86"/>
      <c r="W127" s="86"/>
      <c r="X127" s="86"/>
      <c r="Y127" s="24"/>
      <c r="Z127" s="24"/>
      <c r="AA127" s="24"/>
      <c r="AB127" s="87">
        <v>435</v>
      </c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5">
        <f t="shared" si="7"/>
        <v>1</v>
      </c>
      <c r="BC127" s="9">
        <f t="shared" si="8"/>
        <v>435</v>
      </c>
      <c r="BD127" s="7" t="str">
        <f t="shared" si="9"/>
        <v>-</v>
      </c>
      <c r="BE127" s="5" t="s">
        <v>31</v>
      </c>
      <c r="BF127" s="4"/>
      <c r="BG127" s="4"/>
      <c r="BH127" s="4"/>
    </row>
    <row r="128" spans="1:60" s="38" customFormat="1">
      <c r="A128" s="4" t="s">
        <v>474</v>
      </c>
      <c r="B128" s="4"/>
      <c r="C128" s="5"/>
      <c r="D128" s="5" t="s">
        <v>463</v>
      </c>
      <c r="E128" s="5"/>
      <c r="F128" s="4"/>
      <c r="G128" s="9"/>
      <c r="H128" s="9"/>
      <c r="I128" s="9"/>
      <c r="J128" s="9"/>
      <c r="K128" s="9"/>
      <c r="L128" s="9"/>
      <c r="M128" s="9"/>
      <c r="N128" s="10"/>
      <c r="O128" s="11"/>
      <c r="P128" s="4"/>
      <c r="Q128" s="5"/>
      <c r="R128" s="5"/>
      <c r="S128" s="5"/>
      <c r="T128" s="5"/>
      <c r="U128" s="11"/>
      <c r="V128" s="11"/>
      <c r="W128" s="92"/>
      <c r="X128" s="86"/>
      <c r="Y128" s="24"/>
      <c r="Z128" s="24"/>
      <c r="AA128" s="24"/>
      <c r="AB128" s="9">
        <v>434.5</v>
      </c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5">
        <f t="shared" si="7"/>
        <v>1</v>
      </c>
      <c r="BC128" s="9">
        <f t="shared" si="8"/>
        <v>434.5</v>
      </c>
      <c r="BD128" s="7" t="str">
        <f t="shared" si="9"/>
        <v>-</v>
      </c>
      <c r="BE128" s="5" t="s">
        <v>31</v>
      </c>
      <c r="BF128" s="4"/>
      <c r="BG128" s="4"/>
      <c r="BH128" s="4"/>
    </row>
    <row r="129" spans="1:60" customFormat="1">
      <c r="A129" s="4" t="s">
        <v>66</v>
      </c>
      <c r="B129" s="4"/>
      <c r="C129" s="5"/>
      <c r="D129" s="5" t="s">
        <v>463</v>
      </c>
      <c r="E129" s="5" t="s">
        <v>463</v>
      </c>
      <c r="F129" s="77"/>
      <c r="G129" s="87"/>
      <c r="H129" s="87"/>
      <c r="I129" s="87"/>
      <c r="J129" s="87"/>
      <c r="K129" s="87"/>
      <c r="L129" s="87"/>
      <c r="M129" s="87"/>
      <c r="N129" s="78"/>
      <c r="O129" s="86"/>
      <c r="P129" s="87"/>
      <c r="Q129" s="87"/>
      <c r="R129" s="87"/>
      <c r="S129" s="87"/>
      <c r="T129" s="87"/>
      <c r="U129" s="86"/>
      <c r="V129" s="87"/>
      <c r="W129" s="11"/>
      <c r="X129" s="11"/>
      <c r="Y129" s="168"/>
      <c r="Z129" s="168"/>
      <c r="AA129" s="168"/>
      <c r="AB129" s="87">
        <v>430</v>
      </c>
      <c r="AC129" s="87">
        <v>364.18610946291557</v>
      </c>
      <c r="AD129" s="77"/>
      <c r="AE129" s="77"/>
      <c r="AF129" s="77"/>
      <c r="AG129" s="77"/>
      <c r="AH129" s="77"/>
      <c r="AI129" s="77"/>
      <c r="AJ129" s="77"/>
      <c r="AK129" s="77"/>
      <c r="AL129" s="77"/>
      <c r="AM129" s="77"/>
      <c r="AN129" s="77"/>
      <c r="AO129" s="77"/>
      <c r="AP129" s="77"/>
      <c r="AQ129" s="77"/>
      <c r="AR129" s="77"/>
      <c r="AS129" s="77"/>
      <c r="AT129" s="77"/>
      <c r="AU129" s="77"/>
      <c r="AV129" s="77"/>
      <c r="AW129" s="77"/>
      <c r="AX129" s="77"/>
      <c r="AY129" s="77"/>
      <c r="AZ129" s="77"/>
      <c r="BA129" s="77"/>
      <c r="BB129" s="5">
        <f t="shared" ref="BB129:BB148" si="10">COUNTA(AB129:AD129)</f>
        <v>2</v>
      </c>
      <c r="BC129" s="9">
        <f t="shared" ref="BC129:BC148" si="11">AVERAGE(AB129:AD129)</f>
        <v>397.09305473145776</v>
      </c>
      <c r="BD129" s="7" t="str">
        <f t="shared" ref="BD129:BD148" si="12">IF(BB129=3,BC129,IF(BB129=2,ROUND(BC129,0)&amp;"*",IF(BB129=1,"-")))</f>
        <v>397*</v>
      </c>
      <c r="BE129" s="5" t="s">
        <v>475</v>
      </c>
      <c r="BF129" s="77"/>
      <c r="BG129" s="77"/>
      <c r="BH129" s="77"/>
    </row>
    <row r="130" spans="1:60" customFormat="1">
      <c r="A130" s="4" t="s">
        <v>476</v>
      </c>
      <c r="B130" s="4"/>
      <c r="C130" s="5"/>
      <c r="D130" s="5" t="s">
        <v>463</v>
      </c>
      <c r="E130" s="5"/>
      <c r="F130" s="4"/>
      <c r="G130" s="87"/>
      <c r="H130" s="87"/>
      <c r="I130" s="87"/>
      <c r="J130" s="87"/>
      <c r="K130" s="87"/>
      <c r="L130" s="87"/>
      <c r="M130" s="87"/>
      <c r="N130" s="78"/>
      <c r="O130" s="11"/>
      <c r="P130" s="4"/>
      <c r="Q130" s="87"/>
      <c r="R130" s="87"/>
      <c r="S130" s="87"/>
      <c r="T130" s="87"/>
      <c r="U130" s="86"/>
      <c r="V130" s="86"/>
      <c r="W130" s="86"/>
      <c r="X130" s="86"/>
      <c r="Y130" s="24"/>
      <c r="Z130" s="24"/>
      <c r="AA130" s="24"/>
      <c r="AB130" s="87">
        <v>428.5</v>
      </c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5">
        <f t="shared" si="10"/>
        <v>1</v>
      </c>
      <c r="BC130" s="9">
        <f t="shared" si="11"/>
        <v>428.5</v>
      </c>
      <c r="BD130" s="7" t="str">
        <f t="shared" si="12"/>
        <v>-</v>
      </c>
      <c r="BE130" s="5" t="s">
        <v>31</v>
      </c>
      <c r="BF130" s="4"/>
      <c r="BG130" s="4"/>
      <c r="BH130" s="4"/>
    </row>
    <row r="131" spans="1:60" s="25" customFormat="1" ht="15" customHeight="1">
      <c r="A131" s="4" t="s">
        <v>64</v>
      </c>
      <c r="B131" s="4"/>
      <c r="C131" s="5"/>
      <c r="D131" s="5" t="s">
        <v>463</v>
      </c>
      <c r="E131" s="5" t="s">
        <v>463</v>
      </c>
      <c r="F131"/>
      <c r="G131" s="9"/>
      <c r="H131" s="9"/>
      <c r="I131" s="9"/>
      <c r="J131" s="9"/>
      <c r="K131" s="9"/>
      <c r="L131" s="9"/>
      <c r="M131" s="9"/>
      <c r="N131" s="10"/>
      <c r="O131" s="11"/>
      <c r="P131" s="9"/>
      <c r="Q131" s="5"/>
      <c r="R131" s="5"/>
      <c r="S131" s="5"/>
      <c r="T131" s="5"/>
      <c r="U131" s="11"/>
      <c r="V131" s="11"/>
      <c r="W131" s="11"/>
      <c r="X131" s="11"/>
      <c r="Y131" s="168"/>
      <c r="Z131" s="168"/>
      <c r="AA131" s="168"/>
      <c r="AB131" s="87">
        <v>426</v>
      </c>
      <c r="AC131" s="9">
        <v>389.92104552429663</v>
      </c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 s="5">
        <f t="shared" si="10"/>
        <v>2</v>
      </c>
      <c r="BC131" s="9">
        <f t="shared" si="11"/>
        <v>407.96052276214834</v>
      </c>
      <c r="BD131" s="7" t="str">
        <f t="shared" si="12"/>
        <v>408*</v>
      </c>
      <c r="BE131" s="5" t="s">
        <v>477</v>
      </c>
      <c r="BF131"/>
      <c r="BG131"/>
      <c r="BH131"/>
    </row>
    <row r="132" spans="1:60" customFormat="1" ht="15" customHeight="1">
      <c r="A132" s="4" t="s">
        <v>102</v>
      </c>
      <c r="B132" s="4"/>
      <c r="C132" s="5"/>
      <c r="D132" s="5" t="s">
        <v>463</v>
      </c>
      <c r="E132" s="5"/>
      <c r="F132" s="4"/>
      <c r="G132" s="87"/>
      <c r="H132" s="87"/>
      <c r="I132" s="87"/>
      <c r="J132" s="87"/>
      <c r="K132" s="87"/>
      <c r="L132" s="87"/>
      <c r="M132" s="87"/>
      <c r="N132" s="78"/>
      <c r="O132" s="11"/>
      <c r="P132" s="4"/>
      <c r="Q132" s="87"/>
      <c r="R132" s="87"/>
      <c r="S132" s="87"/>
      <c r="T132" s="87"/>
      <c r="U132" s="86"/>
      <c r="V132" s="86"/>
      <c r="W132" s="86"/>
      <c r="X132" s="86"/>
      <c r="Y132" s="24"/>
      <c r="Z132" s="24"/>
      <c r="AA132" s="24"/>
      <c r="AB132" s="87">
        <v>417</v>
      </c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5">
        <f t="shared" si="10"/>
        <v>1</v>
      </c>
      <c r="BC132" s="9">
        <f t="shared" si="11"/>
        <v>417</v>
      </c>
      <c r="BD132" s="7" t="str">
        <f t="shared" si="12"/>
        <v>-</v>
      </c>
      <c r="BE132" s="5" t="s">
        <v>31</v>
      </c>
      <c r="BF132" s="4"/>
      <c r="BG132" s="4"/>
      <c r="BH132" s="4"/>
    </row>
    <row r="133" spans="1:60" s="25" customFormat="1" ht="15" customHeight="1">
      <c r="A133" s="4" t="s">
        <v>478</v>
      </c>
      <c r="B133" s="4"/>
      <c r="C133" s="5"/>
      <c r="D133" s="5" t="s">
        <v>463</v>
      </c>
      <c r="E133" s="5" t="s">
        <v>463</v>
      </c>
      <c r="F133" s="5" t="s">
        <v>464</v>
      </c>
      <c r="G133" s="4"/>
      <c r="H133" s="87"/>
      <c r="I133" s="87"/>
      <c r="J133" s="87"/>
      <c r="K133" s="87"/>
      <c r="L133" s="87"/>
      <c r="M133" s="87"/>
      <c r="N133" s="87"/>
      <c r="O133" s="78"/>
      <c r="P133" s="86"/>
      <c r="Q133" s="87"/>
      <c r="R133" s="107"/>
      <c r="S133" s="107"/>
      <c r="T133" s="107"/>
      <c r="U133" s="107"/>
      <c r="V133" s="107"/>
      <c r="W133" s="107"/>
      <c r="X133" s="102"/>
      <c r="Y133" s="9"/>
      <c r="Z133" s="9"/>
      <c r="AA133" s="9"/>
      <c r="AB133" s="87">
        <v>414</v>
      </c>
      <c r="AC133" s="9">
        <v>361.61261585677744</v>
      </c>
      <c r="AD133" s="87">
        <v>291</v>
      </c>
      <c r="AE133" s="168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 s="5">
        <f t="shared" si="10"/>
        <v>3</v>
      </c>
      <c r="BC133" s="9">
        <f t="shared" si="11"/>
        <v>355.53753861892579</v>
      </c>
      <c r="BD133" s="7">
        <f t="shared" si="12"/>
        <v>355.53753861892579</v>
      </c>
      <c r="BE133" s="9">
        <v>355.53753861892579</v>
      </c>
      <c r="BF133"/>
      <c r="BG133"/>
      <c r="BH133"/>
    </row>
    <row r="134" spans="1:60" customFormat="1" ht="15" customHeight="1">
      <c r="A134" s="4" t="s">
        <v>86</v>
      </c>
      <c r="B134" s="4"/>
      <c r="C134" s="5"/>
      <c r="D134" s="5" t="s">
        <v>463</v>
      </c>
      <c r="E134" s="5"/>
      <c r="F134" s="4"/>
      <c r="G134" s="9"/>
      <c r="H134" s="9"/>
      <c r="I134" s="9"/>
      <c r="J134" s="9"/>
      <c r="K134" s="9"/>
      <c r="L134" s="9"/>
      <c r="M134" s="9"/>
      <c r="N134" s="10"/>
      <c r="O134" s="11"/>
      <c r="P134" s="4"/>
      <c r="Q134" s="5"/>
      <c r="R134" s="5"/>
      <c r="S134" s="5"/>
      <c r="T134" s="5"/>
      <c r="U134" s="11"/>
      <c r="V134" s="11"/>
      <c r="W134" s="86"/>
      <c r="X134" s="86"/>
      <c r="Y134" s="24"/>
      <c r="Z134" s="24"/>
      <c r="AA134" s="24"/>
      <c r="AB134" s="9">
        <v>411</v>
      </c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5">
        <f t="shared" si="10"/>
        <v>1</v>
      </c>
      <c r="BC134" s="9">
        <f t="shared" si="11"/>
        <v>411</v>
      </c>
      <c r="BD134" s="7" t="str">
        <f t="shared" si="12"/>
        <v>-</v>
      </c>
      <c r="BE134" s="5" t="s">
        <v>31</v>
      </c>
      <c r="BF134" s="4"/>
      <c r="BG134" s="4"/>
      <c r="BH134" s="4"/>
    </row>
    <row r="135" spans="1:60" customFormat="1" ht="15" customHeight="1">
      <c r="A135" s="1" t="s">
        <v>105</v>
      </c>
      <c r="B135" s="1"/>
      <c r="C135" s="331"/>
      <c r="D135" s="5" t="s">
        <v>463</v>
      </c>
      <c r="E135" s="5" t="s">
        <v>463</v>
      </c>
      <c r="F135" s="331" t="s">
        <v>464</v>
      </c>
      <c r="G135" s="331" t="s">
        <v>463</v>
      </c>
      <c r="H135" s="331" t="s">
        <v>464</v>
      </c>
      <c r="I135" s="331" t="s">
        <v>464</v>
      </c>
      <c r="J135" s="331" t="s">
        <v>464</v>
      </c>
      <c r="K135" s="331" t="s">
        <v>464</v>
      </c>
      <c r="L135" s="331" t="s">
        <v>464</v>
      </c>
      <c r="M135" s="331" t="s">
        <v>464</v>
      </c>
      <c r="N135" s="331" t="s">
        <v>464</v>
      </c>
      <c r="O135" s="331" t="s">
        <v>464</v>
      </c>
      <c r="P135" s="331" t="s">
        <v>464</v>
      </c>
      <c r="Q135" s="331" t="s">
        <v>464</v>
      </c>
      <c r="R135" s="331" t="s">
        <v>464</v>
      </c>
      <c r="S135" s="84"/>
      <c r="T135" s="84"/>
      <c r="U135" s="84"/>
      <c r="V135" s="85"/>
      <c r="W135" s="85"/>
      <c r="X135" s="188"/>
      <c r="Y135" s="196"/>
      <c r="Z135" s="196"/>
      <c r="AA135" s="196"/>
      <c r="AB135" s="9">
        <v>410.5</v>
      </c>
      <c r="AC135" s="84">
        <v>320.65730332480814</v>
      </c>
      <c r="AD135" s="84">
        <v>211</v>
      </c>
      <c r="AE135" s="331">
        <v>186</v>
      </c>
      <c r="AF135" s="84">
        <v>319.71148000000005</v>
      </c>
      <c r="AG135" s="7">
        <v>442.14753000000002</v>
      </c>
      <c r="AH135" s="84">
        <v>563.22787399999993</v>
      </c>
      <c r="AI135" s="84">
        <v>291.66666666999998</v>
      </c>
      <c r="AJ135" s="7">
        <v>279.60977000000003</v>
      </c>
      <c r="AK135" s="7">
        <v>253.94320600000003</v>
      </c>
      <c r="AL135" s="7">
        <v>249</v>
      </c>
      <c r="AM135" s="7">
        <v>248.26950499999998</v>
      </c>
      <c r="AN135" s="7">
        <v>438.53710999999993</v>
      </c>
      <c r="AO135" s="7">
        <v>169.06043</v>
      </c>
      <c r="AP135" s="7">
        <v>359.50860000000006</v>
      </c>
      <c r="AQ135" s="331"/>
      <c r="AR135" s="197"/>
      <c r="AS135" s="197"/>
      <c r="AT135" s="197"/>
      <c r="AU135" s="197"/>
      <c r="AV135" s="197"/>
      <c r="AW135" s="197"/>
      <c r="AX135" s="197"/>
      <c r="AY135" s="197"/>
      <c r="AZ135" s="197"/>
      <c r="BA135" s="197"/>
      <c r="BB135" s="5">
        <f t="shared" si="10"/>
        <v>3</v>
      </c>
      <c r="BC135" s="9">
        <f t="shared" si="11"/>
        <v>314.05243444160271</v>
      </c>
      <c r="BD135" s="7">
        <f t="shared" si="12"/>
        <v>314.05243444160271</v>
      </c>
      <c r="BE135" s="7">
        <v>314.05243444160271</v>
      </c>
      <c r="BF135" s="197"/>
      <c r="BG135" s="197"/>
      <c r="BH135" s="197"/>
    </row>
    <row r="136" spans="1:60" s="77" customFormat="1" ht="15" customHeight="1">
      <c r="A136" s="4" t="s">
        <v>379</v>
      </c>
      <c r="B136" s="4"/>
      <c r="C136" s="5"/>
      <c r="D136" s="5" t="s">
        <v>463</v>
      </c>
      <c r="E136" s="5"/>
      <c r="F136" s="4"/>
      <c r="G136" s="9"/>
      <c r="H136" s="9"/>
      <c r="I136" s="9"/>
      <c r="J136" s="9"/>
      <c r="K136" s="9"/>
      <c r="L136" s="9"/>
      <c r="M136" s="9"/>
      <c r="N136" s="10"/>
      <c r="O136" s="11"/>
      <c r="P136" s="4"/>
      <c r="Q136" s="5"/>
      <c r="R136" s="5"/>
      <c r="S136" s="5"/>
      <c r="T136" s="5"/>
      <c r="U136" s="11"/>
      <c r="V136" s="11"/>
      <c r="W136" s="86"/>
      <c r="X136" s="86"/>
      <c r="Y136" s="24"/>
      <c r="Z136" s="24"/>
      <c r="AA136" s="24"/>
      <c r="AB136" s="9">
        <v>410</v>
      </c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5">
        <f t="shared" si="10"/>
        <v>1</v>
      </c>
      <c r="BC136" s="9">
        <f t="shared" si="11"/>
        <v>410</v>
      </c>
      <c r="BD136" s="7" t="str">
        <f t="shared" si="12"/>
        <v>-</v>
      </c>
      <c r="BE136" s="5" t="s">
        <v>31</v>
      </c>
      <c r="BF136" s="4"/>
      <c r="BG136" s="4"/>
      <c r="BH136" s="4"/>
    </row>
    <row r="137" spans="1:60" s="77" customFormat="1" ht="15" customHeight="1">
      <c r="A137" s="4" t="s">
        <v>194</v>
      </c>
      <c r="B137" s="4"/>
      <c r="C137" s="5"/>
      <c r="D137" s="5" t="s">
        <v>463</v>
      </c>
      <c r="E137" s="5" t="s">
        <v>463</v>
      </c>
      <c r="F137" s="5" t="s">
        <v>464</v>
      </c>
      <c r="G137" s="4"/>
      <c r="H137" s="87"/>
      <c r="I137" s="87"/>
      <c r="J137" s="87"/>
      <c r="K137" s="87"/>
      <c r="L137" s="87"/>
      <c r="M137" s="87"/>
      <c r="N137" s="87"/>
      <c r="O137" s="78"/>
      <c r="P137" s="86"/>
      <c r="Q137" s="87"/>
      <c r="R137" s="87"/>
      <c r="S137" s="87"/>
      <c r="T137" s="87"/>
      <c r="U137" s="87"/>
      <c r="V137" s="86"/>
      <c r="W137" s="87"/>
      <c r="X137" s="102"/>
      <c r="Y137" s="9"/>
      <c r="Z137" s="9"/>
      <c r="AA137" s="9"/>
      <c r="AB137" s="87">
        <v>410</v>
      </c>
      <c r="AC137" s="87">
        <v>418.37653196930944</v>
      </c>
      <c r="AD137" s="87">
        <v>378</v>
      </c>
      <c r="AE137" s="24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 s="5">
        <f t="shared" si="10"/>
        <v>3</v>
      </c>
      <c r="BC137" s="9">
        <f t="shared" si="11"/>
        <v>402.12551065643646</v>
      </c>
      <c r="BD137" s="7">
        <f t="shared" si="12"/>
        <v>402.12551065643646</v>
      </c>
      <c r="BE137" s="9">
        <v>402.12551065643646</v>
      </c>
      <c r="BF137"/>
      <c r="BG137"/>
      <c r="BH137"/>
    </row>
    <row r="138" spans="1:60" s="77" customFormat="1" ht="15" customHeight="1">
      <c r="A138" s="4" t="s">
        <v>226</v>
      </c>
      <c r="B138" s="4"/>
      <c r="C138" s="5"/>
      <c r="D138" s="5" t="s">
        <v>463</v>
      </c>
      <c r="E138" s="5" t="s">
        <v>463</v>
      </c>
      <c r="F138" s="5" t="s">
        <v>464</v>
      </c>
      <c r="G138" s="5" t="s">
        <v>463</v>
      </c>
      <c r="H138" s="5" t="s">
        <v>464</v>
      </c>
      <c r="I138" s="5" t="s">
        <v>464</v>
      </c>
      <c r="J138" s="5" t="s">
        <v>463</v>
      </c>
      <c r="K138" s="87"/>
      <c r="L138" s="87"/>
      <c r="M138" s="87"/>
      <c r="N138" s="87"/>
      <c r="O138" s="78"/>
      <c r="P138" s="86"/>
      <c r="Q138" s="87"/>
      <c r="R138" s="87"/>
      <c r="S138" s="87"/>
      <c r="T138" s="87"/>
      <c r="U138" s="87"/>
      <c r="V138" s="86"/>
      <c r="W138" s="86"/>
      <c r="X138" s="102"/>
      <c r="Y138" s="9"/>
      <c r="Z138" s="9"/>
      <c r="AA138" s="9"/>
      <c r="AB138" s="87">
        <v>407</v>
      </c>
      <c r="AC138" s="87">
        <v>373.81832838874675</v>
      </c>
      <c r="AD138" s="87">
        <v>259</v>
      </c>
      <c r="AE138" s="87">
        <v>218.18323887468031</v>
      </c>
      <c r="AF138" s="87">
        <v>350.38938000000002</v>
      </c>
      <c r="AG138" s="9">
        <v>245.36074199999999</v>
      </c>
      <c r="AH138" s="87">
        <v>240.23551200000003</v>
      </c>
      <c r="BB138" s="5">
        <f t="shared" si="10"/>
        <v>3</v>
      </c>
      <c r="BC138" s="9">
        <f t="shared" si="11"/>
        <v>346.60610946291558</v>
      </c>
      <c r="BD138" s="7">
        <f t="shared" si="12"/>
        <v>346.60610946291558</v>
      </c>
      <c r="BE138" s="9">
        <v>346.60610946291558</v>
      </c>
    </row>
    <row r="139" spans="1:60" s="38" customFormat="1">
      <c r="A139" s="4" t="s">
        <v>67</v>
      </c>
      <c r="B139" s="4"/>
      <c r="C139" s="5"/>
      <c r="D139" s="5" t="s">
        <v>463</v>
      </c>
      <c r="E139" s="5"/>
      <c r="F139" s="4"/>
      <c r="G139" s="87"/>
      <c r="H139" s="87"/>
      <c r="I139" s="87"/>
      <c r="J139" s="87"/>
      <c r="K139" s="87"/>
      <c r="L139" s="87"/>
      <c r="M139" s="87"/>
      <c r="N139" s="78"/>
      <c r="O139" s="11"/>
      <c r="P139" s="4"/>
      <c r="Q139" s="87"/>
      <c r="R139" s="87"/>
      <c r="S139" s="87"/>
      <c r="T139" s="87"/>
      <c r="U139" s="86"/>
      <c r="V139" s="86"/>
      <c r="W139" s="86"/>
      <c r="X139" s="86"/>
      <c r="Y139" s="24"/>
      <c r="Z139" s="24"/>
      <c r="AA139" s="24"/>
      <c r="AB139" s="87">
        <v>404.5</v>
      </c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5">
        <f t="shared" si="10"/>
        <v>1</v>
      </c>
      <c r="BC139" s="9">
        <f t="shared" si="11"/>
        <v>404.5</v>
      </c>
      <c r="BD139" s="7" t="str">
        <f t="shared" si="12"/>
        <v>-</v>
      </c>
      <c r="BE139" s="5" t="s">
        <v>31</v>
      </c>
      <c r="BF139" s="4"/>
      <c r="BG139" s="4"/>
      <c r="BH139" s="4"/>
    </row>
    <row r="140" spans="1:60" s="38" customFormat="1">
      <c r="A140" s="4" t="s">
        <v>80</v>
      </c>
      <c r="B140" s="4"/>
      <c r="C140" s="5"/>
      <c r="D140" s="5" t="s">
        <v>463</v>
      </c>
      <c r="E140" s="5" t="s">
        <v>463</v>
      </c>
      <c r="G140" s="9"/>
      <c r="H140" s="9"/>
      <c r="I140" s="9"/>
      <c r="J140" s="9"/>
      <c r="K140" s="9"/>
      <c r="L140" s="9"/>
      <c r="M140" s="9"/>
      <c r="N140" s="10"/>
      <c r="O140" s="11"/>
      <c r="P140" s="9"/>
      <c r="Q140" s="5"/>
      <c r="R140" s="5"/>
      <c r="S140" s="5"/>
      <c r="T140" s="5"/>
      <c r="U140" s="11"/>
      <c r="V140" s="11"/>
      <c r="W140" s="11"/>
      <c r="X140" s="11"/>
      <c r="Y140" s="168"/>
      <c r="Z140" s="168"/>
      <c r="AA140" s="168"/>
      <c r="AB140" s="9">
        <v>402.5</v>
      </c>
      <c r="AC140" s="9">
        <v>400.06796317135547</v>
      </c>
      <c r="BB140" s="5">
        <f t="shared" si="10"/>
        <v>2</v>
      </c>
      <c r="BC140" s="9">
        <f t="shared" si="11"/>
        <v>401.28398158567774</v>
      </c>
      <c r="BD140" s="7" t="str">
        <f t="shared" si="12"/>
        <v>401*</v>
      </c>
      <c r="BE140" s="5" t="s">
        <v>479</v>
      </c>
    </row>
    <row r="141" spans="1:60" s="38" customFormat="1">
      <c r="A141" s="1" t="s">
        <v>106</v>
      </c>
      <c r="B141" s="1"/>
      <c r="C141" s="331"/>
      <c r="D141" s="5" t="s">
        <v>463</v>
      </c>
      <c r="E141" s="5" t="s">
        <v>463</v>
      </c>
      <c r="F141" s="331" t="s">
        <v>464</v>
      </c>
      <c r="G141" s="331" t="s">
        <v>463</v>
      </c>
      <c r="H141" s="331" t="s">
        <v>464</v>
      </c>
      <c r="I141" s="331" t="s">
        <v>464</v>
      </c>
      <c r="J141" s="331" t="s">
        <v>463</v>
      </c>
      <c r="K141" s="331" t="s">
        <v>464</v>
      </c>
      <c r="L141" s="331" t="s">
        <v>464</v>
      </c>
      <c r="M141" s="331" t="s">
        <v>464</v>
      </c>
      <c r="N141" s="331" t="s">
        <v>464</v>
      </c>
      <c r="O141" s="331" t="s">
        <v>464</v>
      </c>
      <c r="P141" s="331" t="s">
        <v>464</v>
      </c>
      <c r="Q141" s="198"/>
      <c r="R141" s="198"/>
      <c r="S141" s="198"/>
      <c r="T141" s="198"/>
      <c r="U141" s="198"/>
      <c r="V141" s="199"/>
      <c r="W141" s="188"/>
      <c r="X141" s="188"/>
      <c r="Y141" s="200"/>
      <c r="Z141" s="200"/>
      <c r="AA141" s="200"/>
      <c r="AB141" s="87">
        <v>377.5</v>
      </c>
      <c r="AC141" s="84">
        <v>330.21599386189257</v>
      </c>
      <c r="AD141" s="198">
        <v>148.5</v>
      </c>
      <c r="AE141" s="84">
        <v>221.07535549872122</v>
      </c>
      <c r="AF141" s="84">
        <v>356.48822000000001</v>
      </c>
      <c r="AG141" s="7">
        <v>438.67560000000003</v>
      </c>
      <c r="AH141" s="84">
        <v>394.87784600000003</v>
      </c>
      <c r="AI141" s="84">
        <v>367.25</v>
      </c>
      <c r="AJ141" s="7">
        <v>251.11422600000003</v>
      </c>
      <c r="AK141" s="7">
        <v>289.43404600000002</v>
      </c>
      <c r="AL141" s="7">
        <v>289</v>
      </c>
      <c r="AM141" s="7">
        <v>279.28615000000008</v>
      </c>
      <c r="AN141" s="7">
        <v>355.93415000000005</v>
      </c>
      <c r="AO141" s="331"/>
      <c r="AP141" s="331"/>
      <c r="AQ141" s="331"/>
      <c r="AR141" s="331"/>
      <c r="AS141" s="25"/>
      <c r="AT141" s="25"/>
      <c r="AU141" s="25"/>
      <c r="AV141" s="25"/>
      <c r="AW141" s="25"/>
      <c r="AX141" s="25"/>
      <c r="AY141" s="25"/>
      <c r="AZ141" s="25"/>
      <c r="BA141" s="25"/>
      <c r="BB141" s="5">
        <f t="shared" si="10"/>
        <v>3</v>
      </c>
      <c r="BC141" s="9">
        <f t="shared" si="11"/>
        <v>285.40533128729754</v>
      </c>
      <c r="BD141" s="7">
        <f t="shared" si="12"/>
        <v>285.40533128729754</v>
      </c>
      <c r="BE141" s="7">
        <v>285.40533128729754</v>
      </c>
      <c r="BF141" s="25"/>
      <c r="BG141" s="25"/>
      <c r="BH141" s="25"/>
    </row>
    <row r="142" spans="1:60" s="25" customFormat="1">
      <c r="A142" s="4" t="s">
        <v>100</v>
      </c>
      <c r="B142" s="4"/>
      <c r="C142" s="5"/>
      <c r="D142" s="5" t="s">
        <v>463</v>
      </c>
      <c r="E142" s="5"/>
      <c r="F142" s="4"/>
      <c r="G142" s="9"/>
      <c r="H142" s="9"/>
      <c r="I142" s="9"/>
      <c r="J142" s="9"/>
      <c r="K142" s="9"/>
      <c r="L142" s="9"/>
      <c r="M142" s="9"/>
      <c r="N142" s="10"/>
      <c r="O142" s="11"/>
      <c r="P142" s="4"/>
      <c r="Q142" s="5"/>
      <c r="R142" s="5"/>
      <c r="S142" s="5"/>
      <c r="T142" s="5"/>
      <c r="U142" s="5"/>
      <c r="V142" s="11"/>
      <c r="W142" s="86"/>
      <c r="X142" s="86"/>
      <c r="Y142" s="24"/>
      <c r="Z142" s="24"/>
      <c r="AA142" s="24"/>
      <c r="AB142" s="9">
        <v>373</v>
      </c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5">
        <f t="shared" si="10"/>
        <v>1</v>
      </c>
      <c r="BC142" s="9">
        <f t="shared" si="11"/>
        <v>373</v>
      </c>
      <c r="BD142" s="7" t="str">
        <f t="shared" si="12"/>
        <v>-</v>
      </c>
      <c r="BE142" s="5" t="s">
        <v>31</v>
      </c>
      <c r="BF142" s="4"/>
      <c r="BG142" s="4"/>
      <c r="BH142" s="4"/>
    </row>
    <row r="143" spans="1:60" customFormat="1">
      <c r="A143" s="4" t="s">
        <v>480</v>
      </c>
      <c r="B143" s="4"/>
      <c r="C143" s="5"/>
      <c r="D143" s="5" t="s">
        <v>463</v>
      </c>
      <c r="E143" s="5"/>
      <c r="F143" s="4"/>
      <c r="G143" s="9"/>
      <c r="H143" s="9"/>
      <c r="I143" s="9"/>
      <c r="J143" s="9"/>
      <c r="K143" s="9"/>
      <c r="L143" s="9"/>
      <c r="M143" s="9"/>
      <c r="N143" s="10"/>
      <c r="O143" s="11"/>
      <c r="P143" s="4"/>
      <c r="Q143" s="5"/>
      <c r="R143" s="5"/>
      <c r="S143" s="5"/>
      <c r="T143" s="5"/>
      <c r="U143" s="5"/>
      <c r="V143" s="11"/>
      <c r="W143" s="86"/>
      <c r="X143" s="86"/>
      <c r="Y143" s="24"/>
      <c r="Z143" s="24"/>
      <c r="AA143" s="24"/>
      <c r="AB143" s="9">
        <v>371.5</v>
      </c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5">
        <f t="shared" si="10"/>
        <v>1</v>
      </c>
      <c r="BC143" s="9">
        <f t="shared" si="11"/>
        <v>371.5</v>
      </c>
      <c r="BD143" s="7" t="str">
        <f t="shared" si="12"/>
        <v>-</v>
      </c>
      <c r="BE143" s="5" t="s">
        <v>31</v>
      </c>
      <c r="BF143" s="4"/>
      <c r="BG143" s="4"/>
      <c r="BH143" s="4"/>
    </row>
    <row r="144" spans="1:60" s="77" customFormat="1" ht="15" customHeight="1">
      <c r="A144" s="1" t="s">
        <v>75</v>
      </c>
      <c r="B144" s="1"/>
      <c r="C144" s="331"/>
      <c r="D144" s="5" t="s">
        <v>463</v>
      </c>
      <c r="E144" s="5" t="s">
        <v>463</v>
      </c>
      <c r="F144" s="331" t="s">
        <v>464</v>
      </c>
      <c r="G144" s="331" t="s">
        <v>463</v>
      </c>
      <c r="H144" s="331" t="s">
        <v>465</v>
      </c>
      <c r="I144" s="331" t="s">
        <v>464</v>
      </c>
      <c r="J144" s="331" t="s">
        <v>463</v>
      </c>
      <c r="K144" s="331" t="s">
        <v>464</v>
      </c>
      <c r="L144" s="331" t="s">
        <v>464</v>
      </c>
      <c r="M144" s="331" t="s">
        <v>464</v>
      </c>
      <c r="N144" s="331" t="s">
        <v>464</v>
      </c>
      <c r="O144" s="331" t="s">
        <v>464</v>
      </c>
      <c r="P144" s="331" t="s">
        <v>466</v>
      </c>
      <c r="Q144" s="84"/>
      <c r="R144" s="84"/>
      <c r="S144" s="84"/>
      <c r="T144" s="84"/>
      <c r="U144" s="84"/>
      <c r="V144" s="85"/>
      <c r="W144" s="85"/>
      <c r="X144" s="188"/>
      <c r="Y144" s="196"/>
      <c r="Z144" s="196"/>
      <c r="AA144" s="196"/>
      <c r="AB144" s="87">
        <v>369.5</v>
      </c>
      <c r="AC144" s="84">
        <v>305.58398363171352</v>
      </c>
      <c r="AD144" s="84">
        <v>238</v>
      </c>
      <c r="AE144" s="84">
        <v>229.77621483375958</v>
      </c>
      <c r="AF144" s="84">
        <v>363.21163999999999</v>
      </c>
      <c r="AG144" s="7">
        <v>368.14949600000006</v>
      </c>
      <c r="AH144" s="84">
        <v>358.59709600000002</v>
      </c>
      <c r="AI144" s="84">
        <v>295.33333333000002</v>
      </c>
      <c r="AJ144" s="7">
        <v>283.74669400000005</v>
      </c>
      <c r="AK144" s="7">
        <v>316.81636800000001</v>
      </c>
      <c r="AL144" s="7">
        <v>357</v>
      </c>
      <c r="AM144" s="7">
        <v>371</v>
      </c>
      <c r="AN144" s="7">
        <v>416</v>
      </c>
      <c r="AO144" s="197"/>
      <c r="AP144" s="197"/>
      <c r="AQ144" s="197"/>
      <c r="AR144" s="197"/>
      <c r="AS144" s="197"/>
      <c r="AT144" s="197"/>
      <c r="AU144" s="197"/>
      <c r="AV144" s="197"/>
      <c r="AW144" s="197"/>
      <c r="AX144" s="197"/>
      <c r="AY144" s="197"/>
      <c r="AZ144" s="197"/>
      <c r="BA144" s="197"/>
      <c r="BB144" s="5">
        <f t="shared" si="10"/>
        <v>3</v>
      </c>
      <c r="BC144" s="9">
        <f t="shared" si="11"/>
        <v>304.36132787723784</v>
      </c>
      <c r="BD144" s="7">
        <f t="shared" si="12"/>
        <v>304.36132787723784</v>
      </c>
      <c r="BE144" s="7">
        <v>304.36132787723784</v>
      </c>
      <c r="BF144" s="197"/>
      <c r="BG144" s="197"/>
      <c r="BH144" s="197"/>
    </row>
    <row r="145" spans="1:60" s="77" customFormat="1" ht="15" customHeight="1">
      <c r="A145" s="4" t="s">
        <v>481</v>
      </c>
      <c r="B145" s="4"/>
      <c r="C145" s="5"/>
      <c r="D145" s="5" t="s">
        <v>463</v>
      </c>
      <c r="E145" s="5"/>
      <c r="F145" s="4"/>
      <c r="G145" s="87"/>
      <c r="H145" s="87"/>
      <c r="I145" s="87"/>
      <c r="J145" s="87"/>
      <c r="K145" s="87"/>
      <c r="L145" s="87"/>
      <c r="M145" s="87"/>
      <c r="N145" s="78"/>
      <c r="O145" s="11"/>
      <c r="P145" s="4"/>
      <c r="Q145" s="87"/>
      <c r="R145" s="87"/>
      <c r="S145" s="87"/>
      <c r="T145" s="87"/>
      <c r="U145" s="86"/>
      <c r="V145" s="86"/>
      <c r="W145" s="86"/>
      <c r="X145" s="86"/>
      <c r="Y145" s="24"/>
      <c r="Z145" s="24"/>
      <c r="AA145" s="24"/>
      <c r="AB145" s="87">
        <v>349</v>
      </c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5">
        <f t="shared" si="10"/>
        <v>1</v>
      </c>
      <c r="BC145" s="9">
        <f t="shared" si="11"/>
        <v>349</v>
      </c>
      <c r="BD145" s="7" t="str">
        <f t="shared" si="12"/>
        <v>-</v>
      </c>
      <c r="BE145" s="5" t="s">
        <v>31</v>
      </c>
      <c r="BF145" s="4"/>
      <c r="BG145" s="4"/>
      <c r="BH145" s="4"/>
    </row>
    <row r="146" spans="1:60" customFormat="1" ht="15" customHeight="1">
      <c r="A146" s="4" t="s">
        <v>92</v>
      </c>
      <c r="B146" s="4"/>
      <c r="C146" s="5"/>
      <c r="D146" s="5" t="s">
        <v>463</v>
      </c>
      <c r="E146" s="5" t="s">
        <v>463</v>
      </c>
      <c r="F146" s="38"/>
      <c r="G146" s="9"/>
      <c r="H146" s="9"/>
      <c r="I146" s="9"/>
      <c r="J146" s="9"/>
      <c r="K146" s="9"/>
      <c r="L146" s="9"/>
      <c r="M146" s="9"/>
      <c r="N146" s="10"/>
      <c r="O146" s="11"/>
      <c r="P146" s="9"/>
      <c r="Q146" s="5"/>
      <c r="R146" s="5"/>
      <c r="S146" s="5"/>
      <c r="T146" s="5"/>
      <c r="U146" s="11"/>
      <c r="V146" s="11"/>
      <c r="W146" s="11"/>
      <c r="X146" s="113"/>
      <c r="Y146" s="168"/>
      <c r="Z146" s="168"/>
      <c r="AA146" s="168"/>
      <c r="AB146" s="9">
        <v>348</v>
      </c>
      <c r="AC146" s="9">
        <v>205.51184654731458</v>
      </c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5">
        <f t="shared" si="10"/>
        <v>2</v>
      </c>
      <c r="BC146" s="9">
        <f t="shared" si="11"/>
        <v>276.75592327365729</v>
      </c>
      <c r="BD146" s="7" t="str">
        <f t="shared" si="12"/>
        <v>277*</v>
      </c>
      <c r="BE146" s="5" t="s">
        <v>482</v>
      </c>
      <c r="BF146" s="38"/>
      <c r="BG146" s="38"/>
      <c r="BH146" s="38"/>
    </row>
    <row r="147" spans="1:60" customFormat="1" ht="15" customHeight="1">
      <c r="A147" s="4" t="s">
        <v>483</v>
      </c>
      <c r="B147" s="4"/>
      <c r="C147" s="5"/>
      <c r="D147" s="5" t="s">
        <v>463</v>
      </c>
      <c r="E147" s="5"/>
      <c r="F147" s="4"/>
      <c r="G147" s="87"/>
      <c r="H147" s="87"/>
      <c r="I147" s="87"/>
      <c r="J147" s="87"/>
      <c r="K147" s="87"/>
      <c r="L147" s="87"/>
      <c r="M147" s="87"/>
      <c r="N147" s="78"/>
      <c r="O147" s="11"/>
      <c r="P147" s="4"/>
      <c r="Q147" s="87"/>
      <c r="R147" s="87"/>
      <c r="S147" s="87"/>
      <c r="T147" s="87"/>
      <c r="U147" s="86"/>
      <c r="V147" s="86"/>
      <c r="W147" s="86"/>
      <c r="X147" s="86"/>
      <c r="Y147" s="24"/>
      <c r="Z147" s="24"/>
      <c r="AA147" s="24"/>
      <c r="AB147" s="87">
        <v>321.5</v>
      </c>
      <c r="AC147" s="83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5">
        <f t="shared" si="10"/>
        <v>1</v>
      </c>
      <c r="BC147" s="9">
        <f t="shared" si="11"/>
        <v>321.5</v>
      </c>
      <c r="BD147" s="7" t="str">
        <f t="shared" si="12"/>
        <v>-</v>
      </c>
      <c r="BE147" s="5" t="s">
        <v>31</v>
      </c>
      <c r="BF147" s="4"/>
      <c r="BG147" s="4"/>
      <c r="BH147" s="4"/>
    </row>
    <row r="148" spans="1:60">
      <c r="A148" s="4" t="s">
        <v>484</v>
      </c>
      <c r="D148" s="5" t="s">
        <v>463</v>
      </c>
      <c r="E148" s="5"/>
      <c r="F148" s="4"/>
      <c r="G148" s="9"/>
      <c r="H148" s="9"/>
      <c r="I148" s="9"/>
      <c r="J148" s="9"/>
      <c r="K148" s="9"/>
      <c r="L148" s="9"/>
      <c r="M148" s="9"/>
      <c r="N148" s="10"/>
      <c r="O148" s="11"/>
      <c r="P148" s="4"/>
      <c r="Q148" s="9"/>
      <c r="R148" s="9"/>
      <c r="S148" s="9"/>
      <c r="T148" s="9"/>
      <c r="U148" s="11"/>
      <c r="V148" s="11"/>
      <c r="W148" s="86"/>
      <c r="X148" s="86"/>
      <c r="Y148" s="24"/>
      <c r="Z148" s="24"/>
      <c r="AA148" s="24"/>
      <c r="AB148" s="9">
        <v>260.5</v>
      </c>
      <c r="AL148" s="4"/>
      <c r="AW148" s="4"/>
      <c r="AX148" s="4"/>
      <c r="AY148" s="4"/>
      <c r="AZ148" s="4"/>
      <c r="BA148" s="4"/>
      <c r="BB148" s="5">
        <f t="shared" si="10"/>
        <v>1</v>
      </c>
      <c r="BC148" s="9">
        <f t="shared" si="11"/>
        <v>260.5</v>
      </c>
      <c r="BD148" s="7" t="str">
        <f t="shared" si="12"/>
        <v>-</v>
      </c>
      <c r="BE148" s="5" t="s">
        <v>31</v>
      </c>
    </row>
    <row r="149" spans="1:60" s="303" customFormat="1">
      <c r="C149" s="304"/>
      <c r="D149" s="304"/>
      <c r="E149" s="304"/>
      <c r="G149" s="305"/>
      <c r="H149" s="305"/>
      <c r="I149" s="305"/>
      <c r="J149" s="305"/>
      <c r="K149" s="305"/>
      <c r="L149" s="305"/>
      <c r="M149" s="305"/>
      <c r="N149" s="306"/>
      <c r="O149" s="307"/>
      <c r="Q149" s="305"/>
      <c r="R149" s="305"/>
      <c r="S149" s="305"/>
      <c r="T149" s="305"/>
      <c r="U149" s="307"/>
      <c r="V149" s="307"/>
      <c r="W149" s="308"/>
      <c r="X149" s="308"/>
      <c r="Y149" s="309"/>
      <c r="Z149" s="309"/>
      <c r="AA149" s="309"/>
      <c r="AB149" s="305"/>
      <c r="BE149" s="304"/>
    </row>
    <row r="150" spans="1:60" customFormat="1" ht="15" customHeight="1">
      <c r="A150" s="4" t="s">
        <v>29</v>
      </c>
      <c r="B150" s="4"/>
      <c r="C150" s="5"/>
      <c r="D150" s="5"/>
      <c r="E150" s="5" t="s">
        <v>463</v>
      </c>
      <c r="G150" s="87"/>
      <c r="H150" s="87"/>
      <c r="I150" s="87"/>
      <c r="J150" s="87"/>
      <c r="K150" s="87"/>
      <c r="L150" s="87"/>
      <c r="M150" s="87"/>
      <c r="N150" s="78"/>
      <c r="O150" s="86"/>
      <c r="P150" s="87"/>
      <c r="Q150" s="87"/>
      <c r="R150" s="87"/>
      <c r="S150" s="87"/>
      <c r="T150" s="87"/>
      <c r="U150" s="86"/>
      <c r="V150" s="107"/>
      <c r="W150" s="11"/>
      <c r="X150" s="11"/>
      <c r="Y150" s="168"/>
      <c r="Z150" s="168"/>
      <c r="AA150" s="168"/>
      <c r="AB150" s="168"/>
      <c r="AC150" s="87">
        <v>598.30049923273646</v>
      </c>
      <c r="BB150" s="5">
        <f t="shared" ref="BB150:BB187" si="13">COUNTA(AC150:AE150)</f>
        <v>1</v>
      </c>
      <c r="BC150" s="9">
        <f t="shared" ref="BC150:BC187" si="14">AVERAGE(AC150:AE150)</f>
        <v>598.30049923273646</v>
      </c>
      <c r="BD150" s="9" t="str">
        <f t="shared" ref="BD150:BD187" si="15">IF(BB150=3,BC150,IF(BB150=2,ROUND(BC150,0)&amp;"*",IF(BB150=1,"-")))</f>
        <v>-</v>
      </c>
      <c r="BE150" s="5" t="s">
        <v>31</v>
      </c>
    </row>
    <row r="151" spans="1:60" customFormat="1" ht="15" customHeight="1">
      <c r="A151" s="4" t="s">
        <v>330</v>
      </c>
      <c r="B151" s="4"/>
      <c r="C151" s="5"/>
      <c r="D151" s="5"/>
      <c r="E151" s="5" t="s">
        <v>463</v>
      </c>
      <c r="F151" s="5" t="s">
        <v>464</v>
      </c>
      <c r="G151" s="4"/>
      <c r="H151" s="87"/>
      <c r="I151" s="87"/>
      <c r="J151" s="87"/>
      <c r="K151" s="87"/>
      <c r="L151" s="87"/>
      <c r="M151" s="87"/>
      <c r="N151" s="87"/>
      <c r="O151" s="78"/>
      <c r="P151" s="86"/>
      <c r="Q151" s="87"/>
      <c r="R151" s="87"/>
      <c r="S151" s="87"/>
      <c r="T151" s="87"/>
      <c r="U151" s="87"/>
      <c r="V151" s="86"/>
      <c r="W151" s="86"/>
      <c r="X151" s="102"/>
      <c r="Y151" s="5"/>
      <c r="Z151" s="5"/>
      <c r="AA151" s="5"/>
      <c r="AB151" s="5"/>
      <c r="AC151" s="9">
        <v>551.38938721227601</v>
      </c>
      <c r="AD151" s="87">
        <v>389</v>
      </c>
      <c r="AE151" s="24"/>
      <c r="BB151" s="5">
        <f t="shared" si="13"/>
        <v>2</v>
      </c>
      <c r="BC151" s="9">
        <f t="shared" si="14"/>
        <v>470.194693606138</v>
      </c>
      <c r="BD151" s="9" t="str">
        <f t="shared" si="15"/>
        <v>470*</v>
      </c>
      <c r="BE151" s="9" t="s">
        <v>485</v>
      </c>
    </row>
    <row r="152" spans="1:60" customFormat="1" ht="15" customHeight="1">
      <c r="A152" s="4" t="s">
        <v>486</v>
      </c>
      <c r="B152" s="4"/>
      <c r="C152" s="5"/>
      <c r="D152" s="5"/>
      <c r="E152" s="5" t="s">
        <v>463</v>
      </c>
      <c r="F152" s="38"/>
      <c r="G152" s="9"/>
      <c r="H152" s="9"/>
      <c r="I152" s="9"/>
      <c r="J152" s="9"/>
      <c r="K152" s="9"/>
      <c r="L152" s="9"/>
      <c r="M152" s="9"/>
      <c r="N152" s="10"/>
      <c r="O152" s="11"/>
      <c r="P152" s="9"/>
      <c r="Q152" s="5"/>
      <c r="R152" s="5"/>
      <c r="S152" s="5"/>
      <c r="T152" s="5"/>
      <c r="U152" s="11"/>
      <c r="V152" s="11"/>
      <c r="W152" s="11"/>
      <c r="X152" s="113"/>
      <c r="Y152" s="168"/>
      <c r="Z152" s="168"/>
      <c r="AA152" s="168"/>
      <c r="AB152" s="168"/>
      <c r="AC152" s="9">
        <v>494.77252787723779</v>
      </c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5">
        <f t="shared" si="13"/>
        <v>1</v>
      </c>
      <c r="BC152" s="9">
        <f t="shared" si="14"/>
        <v>494.77252787723779</v>
      </c>
      <c r="BD152" s="9" t="str">
        <f t="shared" si="15"/>
        <v>-</v>
      </c>
      <c r="BE152" s="5" t="s">
        <v>31</v>
      </c>
      <c r="BF152" s="38"/>
      <c r="BG152" s="38"/>
      <c r="BH152" s="38"/>
    </row>
    <row r="153" spans="1:60" customFormat="1" ht="15" customHeight="1">
      <c r="A153" s="4" t="s">
        <v>357</v>
      </c>
      <c r="B153" s="4"/>
      <c r="C153" s="5"/>
      <c r="D153" s="5"/>
      <c r="E153" s="5" t="s">
        <v>463</v>
      </c>
      <c r="F153" s="38"/>
      <c r="G153" s="9"/>
      <c r="H153" s="9"/>
      <c r="I153" s="9"/>
      <c r="J153" s="9"/>
      <c r="K153" s="9"/>
      <c r="L153" s="9"/>
      <c r="M153" s="9"/>
      <c r="N153" s="10"/>
      <c r="O153" s="86"/>
      <c r="P153" s="9"/>
      <c r="Q153" s="9"/>
      <c r="R153" s="9"/>
      <c r="S153" s="9"/>
      <c r="T153" s="9"/>
      <c r="U153" s="11"/>
      <c r="V153" s="11"/>
      <c r="W153" s="11"/>
      <c r="X153" s="113"/>
      <c r="Y153" s="168"/>
      <c r="Z153" s="168"/>
      <c r="AA153" s="168"/>
      <c r="AB153" s="168"/>
      <c r="AC153" s="9">
        <v>463.08179232736569</v>
      </c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5">
        <f t="shared" si="13"/>
        <v>1</v>
      </c>
      <c r="BC153" s="9">
        <f t="shared" si="14"/>
        <v>463.08179232736569</v>
      </c>
      <c r="BD153" s="9" t="str">
        <f t="shared" si="15"/>
        <v>-</v>
      </c>
      <c r="BE153" s="5" t="s">
        <v>31</v>
      </c>
      <c r="BF153" s="38"/>
      <c r="BG153" s="38"/>
      <c r="BH153" s="38"/>
    </row>
    <row r="154" spans="1:60" customFormat="1" ht="15" customHeight="1">
      <c r="A154" s="4" t="s">
        <v>58</v>
      </c>
      <c r="B154" s="4"/>
      <c r="C154" s="5"/>
      <c r="D154" s="5"/>
      <c r="E154" s="5" t="s">
        <v>463</v>
      </c>
      <c r="F154" s="5" t="s">
        <v>464</v>
      </c>
      <c r="G154" s="5" t="s">
        <v>463</v>
      </c>
      <c r="H154" s="87"/>
      <c r="I154" s="87"/>
      <c r="J154" s="87"/>
      <c r="K154" s="87"/>
      <c r="L154" s="87"/>
      <c r="M154" s="87"/>
      <c r="N154" s="87"/>
      <c r="O154" s="78"/>
      <c r="P154" s="86"/>
      <c r="Q154" s="87"/>
      <c r="R154" s="87"/>
      <c r="S154" s="87"/>
      <c r="T154" s="87"/>
      <c r="U154" s="87"/>
      <c r="V154" s="86"/>
      <c r="W154" s="86"/>
      <c r="X154" s="102"/>
      <c r="Y154" s="5"/>
      <c r="Z154" s="5"/>
      <c r="AA154" s="5"/>
      <c r="AB154" s="5"/>
      <c r="AC154" s="9">
        <v>428.67050639386184</v>
      </c>
      <c r="AD154" s="87">
        <v>370</v>
      </c>
      <c r="AE154" s="9">
        <v>298.85613606138099</v>
      </c>
      <c r="BB154" s="5">
        <f t="shared" si="13"/>
        <v>3</v>
      </c>
      <c r="BC154" s="9">
        <f t="shared" si="14"/>
        <v>365.84221415174761</v>
      </c>
      <c r="BD154" s="9">
        <f t="shared" si="15"/>
        <v>365.84221415174761</v>
      </c>
      <c r="BE154" s="9">
        <v>365.84221415174761</v>
      </c>
    </row>
    <row r="155" spans="1:60" s="77" customFormat="1" ht="15" customHeight="1">
      <c r="A155" s="4" t="s">
        <v>487</v>
      </c>
      <c r="B155" s="4"/>
      <c r="C155" s="5"/>
      <c r="D155" s="5"/>
      <c r="E155" s="5" t="s">
        <v>463</v>
      </c>
      <c r="G155" s="87"/>
      <c r="H155" s="87"/>
      <c r="I155" s="87"/>
      <c r="J155" s="87"/>
      <c r="K155" s="87"/>
      <c r="L155" s="87"/>
      <c r="M155" s="87"/>
      <c r="N155" s="78"/>
      <c r="O155" s="86"/>
      <c r="P155" s="87"/>
      <c r="Q155" s="87"/>
      <c r="R155" s="87"/>
      <c r="S155" s="87"/>
      <c r="T155" s="87"/>
      <c r="U155" s="86"/>
      <c r="V155" s="86"/>
      <c r="W155" s="87"/>
      <c r="X155" s="11"/>
      <c r="Y155" s="168"/>
      <c r="Z155" s="168"/>
      <c r="AA155" s="168"/>
      <c r="AB155" s="168"/>
      <c r="AC155" s="87">
        <v>425.87642762148334</v>
      </c>
      <c r="BB155" s="5">
        <f t="shared" si="13"/>
        <v>1</v>
      </c>
      <c r="BC155" s="9">
        <f t="shared" si="14"/>
        <v>425.87642762148334</v>
      </c>
      <c r="BD155" s="9" t="str">
        <f t="shared" si="15"/>
        <v>-</v>
      </c>
      <c r="BE155" s="5" t="s">
        <v>31</v>
      </c>
    </row>
    <row r="156" spans="1:60" s="77" customFormat="1" ht="15" customHeight="1">
      <c r="A156" s="4" t="s">
        <v>194</v>
      </c>
      <c r="B156" s="4"/>
      <c r="C156" s="5"/>
      <c r="D156" s="5"/>
      <c r="E156" s="5" t="s">
        <v>463</v>
      </c>
      <c r="F156" s="5" t="s">
        <v>464</v>
      </c>
      <c r="G156" s="4"/>
      <c r="H156" s="87"/>
      <c r="I156" s="87"/>
      <c r="J156" s="87"/>
      <c r="K156" s="87"/>
      <c r="L156" s="87"/>
      <c r="M156" s="87"/>
      <c r="N156" s="87"/>
      <c r="O156" s="78"/>
      <c r="P156" s="86"/>
      <c r="Q156" s="87"/>
      <c r="R156" s="87"/>
      <c r="S156" s="87"/>
      <c r="T156" s="87"/>
      <c r="U156" s="87"/>
      <c r="V156" s="86"/>
      <c r="W156" s="87"/>
      <c r="X156" s="102"/>
      <c r="Y156" s="9"/>
      <c r="Z156" s="9"/>
      <c r="AA156" s="9"/>
      <c r="AB156" s="9"/>
      <c r="AC156" s="87">
        <v>418.37653196930944</v>
      </c>
      <c r="AD156" s="87">
        <v>378</v>
      </c>
      <c r="AE156" s="24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 s="5">
        <f t="shared" si="13"/>
        <v>2</v>
      </c>
      <c r="BC156" s="9">
        <f t="shared" si="14"/>
        <v>398.18826598465472</v>
      </c>
      <c r="BD156" s="9" t="str">
        <f t="shared" si="15"/>
        <v>398*</v>
      </c>
      <c r="BE156" s="9" t="s">
        <v>62</v>
      </c>
      <c r="BF156"/>
      <c r="BG156"/>
      <c r="BH156"/>
    </row>
    <row r="157" spans="1:60" customFormat="1" ht="13.5" customHeight="1">
      <c r="A157" s="4" t="s">
        <v>79</v>
      </c>
      <c r="B157" s="4"/>
      <c r="C157" s="5"/>
      <c r="D157" s="5"/>
      <c r="E157" s="5" t="s">
        <v>463</v>
      </c>
      <c r="F157" s="5" t="s">
        <v>464</v>
      </c>
      <c r="G157" s="4"/>
      <c r="H157" s="87"/>
      <c r="I157" s="87"/>
      <c r="J157" s="87"/>
      <c r="K157" s="87"/>
      <c r="L157" s="87"/>
      <c r="M157" s="87"/>
      <c r="N157" s="87"/>
      <c r="O157" s="78"/>
      <c r="P157" s="86"/>
      <c r="Q157" s="87"/>
      <c r="R157" s="87"/>
      <c r="S157" s="87"/>
      <c r="T157" s="87"/>
      <c r="U157" s="87"/>
      <c r="V157" s="86"/>
      <c r="W157" s="107"/>
      <c r="X157" s="102"/>
      <c r="Y157" s="9"/>
      <c r="Z157" s="9"/>
      <c r="AA157" s="9"/>
      <c r="AB157" s="9"/>
      <c r="AC157" s="9">
        <v>417.053020971867</v>
      </c>
      <c r="AD157" s="87">
        <v>247</v>
      </c>
      <c r="BB157" s="5">
        <f t="shared" si="13"/>
        <v>2</v>
      </c>
      <c r="BC157" s="9">
        <f t="shared" si="14"/>
        <v>332.0265104859335</v>
      </c>
      <c r="BD157" s="9" t="str">
        <f t="shared" si="15"/>
        <v>332*</v>
      </c>
      <c r="BE157" s="9" t="s">
        <v>488</v>
      </c>
    </row>
    <row r="158" spans="1:60" s="38" customFormat="1">
      <c r="A158" s="4" t="s">
        <v>91</v>
      </c>
      <c r="B158" s="4"/>
      <c r="C158" s="5"/>
      <c r="D158" s="5"/>
      <c r="E158" s="5" t="s">
        <v>463</v>
      </c>
      <c r="F158" s="5" t="s">
        <v>464</v>
      </c>
      <c r="G158" s="5" t="s">
        <v>463</v>
      </c>
      <c r="H158" s="5" t="s">
        <v>464</v>
      </c>
      <c r="I158" s="5" t="s">
        <v>464</v>
      </c>
      <c r="J158" s="5" t="s">
        <v>463</v>
      </c>
      <c r="K158" s="5" t="s">
        <v>464</v>
      </c>
      <c r="L158" s="87"/>
      <c r="M158" s="87"/>
      <c r="N158" s="87"/>
      <c r="O158" s="78"/>
      <c r="P158" s="86"/>
      <c r="Q158" s="87"/>
      <c r="R158" s="87"/>
      <c r="S158" s="87"/>
      <c r="T158" s="87"/>
      <c r="U158" s="87"/>
      <c r="V158" s="86"/>
      <c r="W158" s="86"/>
      <c r="X158" s="102"/>
      <c r="Y158" s="5"/>
      <c r="Z158" s="5"/>
      <c r="AA158" s="5"/>
      <c r="AB158" s="5"/>
      <c r="AC158" s="87">
        <v>415.28833964194371</v>
      </c>
      <c r="AD158" s="87">
        <v>290.5</v>
      </c>
      <c r="AE158" s="87">
        <v>176.79901074168797</v>
      </c>
      <c r="AF158" s="87">
        <v>363.38309333333336</v>
      </c>
      <c r="AG158" s="9">
        <v>275.58306600000003</v>
      </c>
      <c r="AH158" s="87">
        <v>433.785506</v>
      </c>
      <c r="AI158" s="87">
        <v>295.5</v>
      </c>
      <c r="AJ158" s="77"/>
      <c r="AK158" s="77"/>
      <c r="AL158" s="77"/>
      <c r="AM158" s="77"/>
      <c r="AN158" s="77"/>
      <c r="AO158" s="77"/>
      <c r="AP158" s="77"/>
      <c r="AQ158" s="77"/>
      <c r="AR158" s="77"/>
      <c r="AS158" s="77"/>
      <c r="AT158" s="77"/>
      <c r="AU158" s="77"/>
      <c r="AV158" s="77"/>
      <c r="AW158" s="77"/>
      <c r="AX158" s="77"/>
      <c r="AY158" s="77"/>
      <c r="AZ158" s="77"/>
      <c r="BA158" s="77"/>
      <c r="BB158" s="5">
        <f t="shared" si="13"/>
        <v>3</v>
      </c>
      <c r="BC158" s="9">
        <f t="shared" si="14"/>
        <v>294.19578346121057</v>
      </c>
      <c r="BD158" s="9">
        <f t="shared" si="15"/>
        <v>294.19578346121057</v>
      </c>
      <c r="BE158" s="9">
        <v>294.19578346121057</v>
      </c>
      <c r="BF158" s="77"/>
      <c r="BG158" s="77"/>
      <c r="BH158" s="77"/>
    </row>
    <row r="159" spans="1:60" s="38" customFormat="1">
      <c r="A159" s="4" t="s">
        <v>353</v>
      </c>
      <c r="B159" s="4"/>
      <c r="C159" s="5"/>
      <c r="D159" s="5"/>
      <c r="E159" s="5" t="s">
        <v>463</v>
      </c>
      <c r="F159" s="5" t="s">
        <v>464</v>
      </c>
      <c r="G159" s="5" t="s">
        <v>463</v>
      </c>
      <c r="H159" s="5" t="s">
        <v>465</v>
      </c>
      <c r="I159" s="5" t="s">
        <v>464</v>
      </c>
      <c r="J159" s="5" t="s">
        <v>463</v>
      </c>
      <c r="K159" s="87"/>
      <c r="L159" s="87"/>
      <c r="M159" s="87"/>
      <c r="N159" s="87"/>
      <c r="O159" s="78"/>
      <c r="P159" s="86"/>
      <c r="Q159" s="87"/>
      <c r="R159" s="87"/>
      <c r="S159" s="87"/>
      <c r="T159" s="87"/>
      <c r="U159" s="87"/>
      <c r="V159" s="86"/>
      <c r="W159" s="86"/>
      <c r="X159" s="102"/>
      <c r="Y159" s="9"/>
      <c r="Z159" s="9"/>
      <c r="AA159" s="9"/>
      <c r="AB159" s="9"/>
      <c r="AC159" s="87">
        <v>413.59718670076722</v>
      </c>
      <c r="AD159" s="87">
        <v>337</v>
      </c>
      <c r="AE159" s="87">
        <v>230.4379703324808</v>
      </c>
      <c r="AF159" s="87">
        <v>445.17858000000001</v>
      </c>
      <c r="AG159" s="9">
        <v>491.91553399999998</v>
      </c>
      <c r="AH159" s="87">
        <v>395.73388800000004</v>
      </c>
      <c r="AI159" s="25"/>
      <c r="AJ159" s="25"/>
      <c r="AK159" s="25"/>
      <c r="AL159" s="25"/>
      <c r="AM159" s="25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 s="5">
        <f t="shared" si="13"/>
        <v>3</v>
      </c>
      <c r="BC159" s="9">
        <f t="shared" si="14"/>
        <v>327.01171901108268</v>
      </c>
      <c r="BD159" s="9">
        <f t="shared" si="15"/>
        <v>327.01171901108268</v>
      </c>
      <c r="BE159" s="9">
        <v>327.01171901108268</v>
      </c>
      <c r="BF159"/>
      <c r="BG159"/>
      <c r="BH159"/>
    </row>
    <row r="160" spans="1:60" s="38" customFormat="1">
      <c r="A160" s="4" t="s">
        <v>489</v>
      </c>
      <c r="B160" s="4"/>
      <c r="C160" s="5"/>
      <c r="D160" s="5"/>
      <c r="E160" s="5" t="s">
        <v>463</v>
      </c>
      <c r="F160"/>
      <c r="G160" s="87"/>
      <c r="H160" s="87"/>
      <c r="I160" s="87"/>
      <c r="J160" s="87"/>
      <c r="K160" s="87"/>
      <c r="L160" s="87"/>
      <c r="M160" s="87"/>
      <c r="N160" s="78"/>
      <c r="O160" s="86"/>
      <c r="P160" s="87"/>
      <c r="Q160" s="87"/>
      <c r="R160" s="87"/>
      <c r="S160" s="87"/>
      <c r="T160" s="87"/>
      <c r="U160" s="86"/>
      <c r="V160" s="86"/>
      <c r="W160" s="11"/>
      <c r="X160" s="11"/>
      <c r="Y160" s="24"/>
      <c r="Z160" s="24"/>
      <c r="AA160" s="24"/>
      <c r="AB160" s="24"/>
      <c r="AC160" s="87">
        <v>412.935431202046</v>
      </c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 s="5">
        <f t="shared" si="13"/>
        <v>1</v>
      </c>
      <c r="BC160" s="9">
        <f t="shared" si="14"/>
        <v>412.935431202046</v>
      </c>
      <c r="BD160" s="9" t="str">
        <f t="shared" si="15"/>
        <v>-</v>
      </c>
      <c r="BE160" s="5" t="s">
        <v>31</v>
      </c>
      <c r="BF160"/>
      <c r="BG160"/>
      <c r="BH160"/>
    </row>
    <row r="161" spans="1:60" s="38" customFormat="1">
      <c r="A161" s="4" t="s">
        <v>80</v>
      </c>
      <c r="B161" s="4"/>
      <c r="C161" s="5"/>
      <c r="D161" s="5"/>
      <c r="E161" s="5" t="s">
        <v>463</v>
      </c>
      <c r="G161" s="9"/>
      <c r="H161" s="9"/>
      <c r="I161" s="9"/>
      <c r="J161" s="9"/>
      <c r="K161" s="9"/>
      <c r="L161" s="9"/>
      <c r="M161" s="9"/>
      <c r="N161" s="10"/>
      <c r="O161" s="11"/>
      <c r="P161" s="9"/>
      <c r="Q161" s="5"/>
      <c r="R161" s="5"/>
      <c r="S161" s="5"/>
      <c r="T161" s="5"/>
      <c r="U161" s="11"/>
      <c r="V161" s="11"/>
      <c r="W161" s="11"/>
      <c r="X161" s="11"/>
      <c r="Y161" s="168"/>
      <c r="Z161" s="168"/>
      <c r="AA161" s="168"/>
      <c r="AB161" s="168"/>
      <c r="AC161" s="9">
        <v>400.06796317135547</v>
      </c>
      <c r="BB161" s="5">
        <f t="shared" si="13"/>
        <v>1</v>
      </c>
      <c r="BC161" s="9">
        <f t="shared" si="14"/>
        <v>400.06796317135547</v>
      </c>
      <c r="BD161" s="9" t="str">
        <f t="shared" si="15"/>
        <v>-</v>
      </c>
      <c r="BE161" s="5" t="s">
        <v>31</v>
      </c>
    </row>
    <row r="162" spans="1:60" customFormat="1">
      <c r="A162" s="4" t="s">
        <v>490</v>
      </c>
      <c r="B162" s="4"/>
      <c r="C162" s="5"/>
      <c r="D162" s="5"/>
      <c r="E162" s="5" t="s">
        <v>463</v>
      </c>
      <c r="F162" s="77"/>
      <c r="G162" s="9"/>
      <c r="H162" s="9"/>
      <c r="I162" s="9"/>
      <c r="J162" s="9"/>
      <c r="K162" s="9"/>
      <c r="L162" s="9"/>
      <c r="M162" s="9"/>
      <c r="N162" s="10"/>
      <c r="O162" s="86"/>
      <c r="P162" s="86"/>
      <c r="Q162" s="9"/>
      <c r="R162" s="9"/>
      <c r="S162" s="9"/>
      <c r="T162" s="9"/>
      <c r="U162" s="11"/>
      <c r="V162" s="11"/>
      <c r="W162" s="11"/>
      <c r="X162" s="113"/>
      <c r="Y162" s="86"/>
      <c r="Z162" s="86"/>
      <c r="AA162" s="86"/>
      <c r="AB162" s="86"/>
      <c r="AC162" s="9">
        <v>399.55326445012781</v>
      </c>
      <c r="AD162" s="168"/>
      <c r="AE162" s="77"/>
      <c r="AF162" s="77"/>
      <c r="AG162" s="77"/>
      <c r="AH162" s="77"/>
      <c r="AI162" s="77"/>
      <c r="AJ162" s="77"/>
      <c r="AK162" s="77"/>
      <c r="AL162" s="77"/>
      <c r="AM162" s="77"/>
      <c r="AN162" s="77"/>
      <c r="AO162" s="77"/>
      <c r="AP162" s="77"/>
      <c r="AQ162" s="77"/>
      <c r="AR162" s="77"/>
      <c r="AS162" s="77"/>
      <c r="AT162" s="77"/>
      <c r="AU162" s="77"/>
      <c r="AV162" s="77"/>
      <c r="AW162" s="77"/>
      <c r="AX162" s="77"/>
      <c r="AY162" s="77"/>
      <c r="AZ162" s="77"/>
      <c r="BA162" s="77"/>
      <c r="BB162" s="5">
        <f t="shared" si="13"/>
        <v>1</v>
      </c>
      <c r="BC162" s="9">
        <f t="shared" si="14"/>
        <v>399.55326445012781</v>
      </c>
      <c r="BD162" s="9" t="str">
        <f t="shared" si="15"/>
        <v>-</v>
      </c>
      <c r="BE162" s="5" t="s">
        <v>31</v>
      </c>
      <c r="BF162" s="77"/>
      <c r="BG162" s="77"/>
      <c r="BH162" s="77"/>
    </row>
    <row r="163" spans="1:60" customFormat="1">
      <c r="A163" s="4" t="s">
        <v>64</v>
      </c>
      <c r="B163" s="4"/>
      <c r="C163" s="5"/>
      <c r="D163" s="5"/>
      <c r="E163" s="5" t="s">
        <v>463</v>
      </c>
      <c r="G163" s="9"/>
      <c r="H163" s="9"/>
      <c r="I163" s="9"/>
      <c r="J163" s="9"/>
      <c r="K163" s="9"/>
      <c r="L163" s="9"/>
      <c r="M163" s="9"/>
      <c r="N163" s="10"/>
      <c r="O163" s="11"/>
      <c r="P163" s="9"/>
      <c r="Q163" s="5"/>
      <c r="R163" s="5"/>
      <c r="S163" s="5"/>
      <c r="T163" s="5"/>
      <c r="U163" s="11"/>
      <c r="V163" s="11"/>
      <c r="W163" s="11"/>
      <c r="X163" s="11"/>
      <c r="Y163" s="168"/>
      <c r="Z163" s="168"/>
      <c r="AA163" s="168"/>
      <c r="AB163" s="168"/>
      <c r="AC163" s="9">
        <v>389.92104552429663</v>
      </c>
      <c r="BB163" s="5">
        <f t="shared" si="13"/>
        <v>1</v>
      </c>
      <c r="BC163" s="9">
        <f t="shared" si="14"/>
        <v>389.92104552429663</v>
      </c>
      <c r="BD163" s="9" t="str">
        <f t="shared" si="15"/>
        <v>-</v>
      </c>
      <c r="BE163" s="5" t="s">
        <v>31</v>
      </c>
    </row>
    <row r="164" spans="1:60" s="25" customFormat="1" ht="15" customHeight="1">
      <c r="A164" s="4" t="s">
        <v>49</v>
      </c>
      <c r="B164" s="4"/>
      <c r="C164" s="5"/>
      <c r="D164" s="5"/>
      <c r="E164" s="5" t="s">
        <v>463</v>
      </c>
      <c r="F164" s="5" t="s">
        <v>464</v>
      </c>
      <c r="G164" s="4"/>
      <c r="H164" s="87"/>
      <c r="I164" s="87"/>
      <c r="J164" s="87"/>
      <c r="K164" s="87"/>
      <c r="L164" s="87"/>
      <c r="M164" s="87"/>
      <c r="N164" s="87"/>
      <c r="O164" s="78"/>
      <c r="P164" s="86"/>
      <c r="Q164" s="87"/>
      <c r="R164" s="87"/>
      <c r="S164" s="87"/>
      <c r="T164" s="87"/>
      <c r="U164" s="87"/>
      <c r="V164" s="86"/>
      <c r="W164" s="86"/>
      <c r="X164" s="102"/>
      <c r="Y164" s="5"/>
      <c r="Z164" s="5"/>
      <c r="AA164" s="5"/>
      <c r="AB164" s="5"/>
      <c r="AC164" s="9">
        <v>379.25942915601019</v>
      </c>
      <c r="AD164" s="87">
        <v>318</v>
      </c>
      <c r="AE164" s="2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 s="5">
        <f t="shared" si="13"/>
        <v>2</v>
      </c>
      <c r="BC164" s="9">
        <f t="shared" si="14"/>
        <v>348.62971457800506</v>
      </c>
      <c r="BD164" s="9" t="str">
        <f t="shared" si="15"/>
        <v>349*</v>
      </c>
      <c r="BE164" s="9" t="s">
        <v>491</v>
      </c>
      <c r="BF164"/>
      <c r="BG164"/>
      <c r="BH164"/>
    </row>
    <row r="165" spans="1:60" customFormat="1" ht="15" customHeight="1">
      <c r="A165" s="4" t="s">
        <v>226</v>
      </c>
      <c r="B165" s="4"/>
      <c r="C165" s="5"/>
      <c r="D165" s="5"/>
      <c r="E165" s="5" t="s">
        <v>463</v>
      </c>
      <c r="F165" s="5" t="s">
        <v>464</v>
      </c>
      <c r="G165" s="5" t="s">
        <v>463</v>
      </c>
      <c r="H165" s="5" t="s">
        <v>464</v>
      </c>
      <c r="I165" s="5" t="s">
        <v>464</v>
      </c>
      <c r="J165" s="5" t="s">
        <v>463</v>
      </c>
      <c r="K165" s="87"/>
      <c r="L165" s="87"/>
      <c r="M165" s="87"/>
      <c r="N165" s="87"/>
      <c r="O165" s="78"/>
      <c r="P165" s="86"/>
      <c r="Q165" s="87"/>
      <c r="R165" s="87"/>
      <c r="S165" s="87"/>
      <c r="T165" s="87"/>
      <c r="U165" s="87"/>
      <c r="V165" s="86"/>
      <c r="W165" s="86"/>
      <c r="X165" s="102"/>
      <c r="Y165" s="9"/>
      <c r="Z165" s="9"/>
      <c r="AA165" s="9"/>
      <c r="AB165" s="9"/>
      <c r="AC165" s="87">
        <v>373.81832838874675</v>
      </c>
      <c r="AD165" s="87">
        <v>259</v>
      </c>
      <c r="AE165" s="87">
        <v>218.18323887468031</v>
      </c>
      <c r="AF165" s="87">
        <v>350.38938000000002</v>
      </c>
      <c r="AG165" s="9">
        <v>245.36074199999999</v>
      </c>
      <c r="AH165" s="87">
        <v>240.23551200000003</v>
      </c>
      <c r="AI165" s="77"/>
      <c r="AJ165" s="77"/>
      <c r="AK165" s="77"/>
      <c r="AL165" s="77"/>
      <c r="AM165" s="77"/>
      <c r="AN165" s="77"/>
      <c r="AO165" s="77"/>
      <c r="AP165" s="77"/>
      <c r="AQ165" s="77"/>
      <c r="AR165" s="77"/>
      <c r="AS165" s="77"/>
      <c r="AT165" s="77"/>
      <c r="AU165" s="77"/>
      <c r="AV165" s="77"/>
      <c r="AW165" s="77"/>
      <c r="AX165" s="77"/>
      <c r="AY165" s="77"/>
      <c r="AZ165" s="77"/>
      <c r="BA165" s="77"/>
      <c r="BB165" s="5">
        <f t="shared" si="13"/>
        <v>3</v>
      </c>
      <c r="BC165" s="9">
        <f t="shared" si="14"/>
        <v>283.66718908780905</v>
      </c>
      <c r="BD165" s="9">
        <f t="shared" si="15"/>
        <v>283.66718908780905</v>
      </c>
      <c r="BE165" s="9">
        <v>283.66718908780905</v>
      </c>
      <c r="BF165" s="77"/>
      <c r="BG165" s="77"/>
      <c r="BH165" s="77"/>
    </row>
    <row r="166" spans="1:60" s="25" customFormat="1" ht="15" customHeight="1">
      <c r="A166" s="4" t="s">
        <v>66</v>
      </c>
      <c r="B166" s="4"/>
      <c r="C166" s="5"/>
      <c r="D166" s="5"/>
      <c r="E166" s="5" t="s">
        <v>463</v>
      </c>
      <c r="F166" s="77"/>
      <c r="G166" s="87"/>
      <c r="H166" s="87"/>
      <c r="I166" s="87"/>
      <c r="J166" s="87"/>
      <c r="K166" s="87"/>
      <c r="L166" s="87"/>
      <c r="M166" s="87"/>
      <c r="N166" s="78"/>
      <c r="O166" s="86"/>
      <c r="P166" s="87"/>
      <c r="Q166" s="87"/>
      <c r="R166" s="87"/>
      <c r="S166" s="87"/>
      <c r="T166" s="87"/>
      <c r="U166" s="86"/>
      <c r="V166" s="87"/>
      <c r="W166" s="11"/>
      <c r="X166" s="11"/>
      <c r="Y166" s="168"/>
      <c r="Z166" s="168"/>
      <c r="AA166" s="168"/>
      <c r="AB166" s="168"/>
      <c r="AC166" s="87">
        <v>364.18610946291557</v>
      </c>
      <c r="AD166" s="77"/>
      <c r="AE166" s="77"/>
      <c r="AF166" s="77"/>
      <c r="AG166" s="77"/>
      <c r="AH166" s="77"/>
      <c r="AI166" s="77"/>
      <c r="AJ166" s="77"/>
      <c r="AK166" s="77"/>
      <c r="AL166" s="77"/>
      <c r="AM166" s="77"/>
      <c r="AN166" s="77"/>
      <c r="AO166" s="77"/>
      <c r="AP166" s="77"/>
      <c r="AQ166" s="77"/>
      <c r="AR166" s="77"/>
      <c r="AS166" s="77"/>
      <c r="AT166" s="77"/>
      <c r="AU166" s="77"/>
      <c r="AV166" s="77"/>
      <c r="AW166" s="77"/>
      <c r="AX166" s="77"/>
      <c r="AY166" s="77"/>
      <c r="AZ166" s="77"/>
      <c r="BA166" s="77"/>
      <c r="BB166" s="5">
        <f t="shared" si="13"/>
        <v>1</v>
      </c>
      <c r="BC166" s="9">
        <f t="shared" si="14"/>
        <v>364.18610946291557</v>
      </c>
      <c r="BD166" s="9" t="str">
        <f t="shared" si="15"/>
        <v>-</v>
      </c>
      <c r="BE166" s="5" t="s">
        <v>31</v>
      </c>
      <c r="BF166" s="77"/>
      <c r="BG166" s="77"/>
      <c r="BH166" s="77"/>
    </row>
    <row r="167" spans="1:60" customFormat="1" ht="15" customHeight="1">
      <c r="A167" s="4" t="s">
        <v>492</v>
      </c>
      <c r="B167" s="4"/>
      <c r="C167" s="5"/>
      <c r="D167" s="5"/>
      <c r="E167" s="5" t="s">
        <v>463</v>
      </c>
      <c r="F167" s="5" t="s">
        <v>464</v>
      </c>
      <c r="G167" s="4"/>
      <c r="H167" s="87"/>
      <c r="I167" s="87"/>
      <c r="J167" s="87"/>
      <c r="K167" s="87"/>
      <c r="L167" s="87"/>
      <c r="M167" s="87"/>
      <c r="N167" s="87"/>
      <c r="O167" s="78"/>
      <c r="P167" s="86"/>
      <c r="Q167" s="87"/>
      <c r="R167" s="107"/>
      <c r="S167" s="107"/>
      <c r="T167" s="107"/>
      <c r="U167" s="107"/>
      <c r="V167" s="86"/>
      <c r="W167" s="86"/>
      <c r="X167" s="102"/>
      <c r="Y167" s="5"/>
      <c r="Z167" s="5"/>
      <c r="AA167" s="5"/>
      <c r="AB167" s="5"/>
      <c r="AC167" s="87">
        <v>362.86259846547307</v>
      </c>
      <c r="AD167" s="87">
        <v>348</v>
      </c>
      <c r="AE167" s="24"/>
      <c r="BB167" s="5">
        <f t="shared" si="13"/>
        <v>2</v>
      </c>
      <c r="BC167" s="9">
        <f t="shared" si="14"/>
        <v>355.43129923273654</v>
      </c>
      <c r="BD167" s="9" t="str">
        <f t="shared" si="15"/>
        <v>355*</v>
      </c>
      <c r="BE167" s="9" t="s">
        <v>493</v>
      </c>
    </row>
    <row r="168" spans="1:60" customFormat="1" ht="15" customHeight="1">
      <c r="A168" s="4" t="s">
        <v>478</v>
      </c>
      <c r="B168" s="4"/>
      <c r="C168" s="5"/>
      <c r="D168" s="5"/>
      <c r="E168" s="5" t="s">
        <v>463</v>
      </c>
      <c r="F168" s="5" t="s">
        <v>464</v>
      </c>
      <c r="G168" s="4"/>
      <c r="H168" s="87"/>
      <c r="I168" s="87"/>
      <c r="J168" s="87"/>
      <c r="K168" s="87"/>
      <c r="L168" s="87"/>
      <c r="M168" s="87"/>
      <c r="N168" s="87"/>
      <c r="O168" s="78"/>
      <c r="P168" s="86"/>
      <c r="Q168" s="87"/>
      <c r="R168" s="107"/>
      <c r="S168" s="107"/>
      <c r="T168" s="107"/>
      <c r="U168" s="107"/>
      <c r="V168" s="107"/>
      <c r="W168" s="107"/>
      <c r="X168" s="102"/>
      <c r="Y168" s="9"/>
      <c r="Z168" s="9"/>
      <c r="AA168" s="9"/>
      <c r="AB168" s="9"/>
      <c r="AC168" s="9">
        <v>361.61261585677744</v>
      </c>
      <c r="AD168" s="87">
        <v>291</v>
      </c>
      <c r="AE168" s="168"/>
      <c r="BB168" s="5">
        <f t="shared" si="13"/>
        <v>2</v>
      </c>
      <c r="BC168" s="9">
        <f t="shared" si="14"/>
        <v>326.30630792838872</v>
      </c>
      <c r="BD168" s="9" t="str">
        <f t="shared" si="15"/>
        <v>326*</v>
      </c>
      <c r="BE168" s="9" t="s">
        <v>494</v>
      </c>
    </row>
    <row r="169" spans="1:60" s="77" customFormat="1" ht="15" customHeight="1">
      <c r="A169" s="4" t="s">
        <v>60</v>
      </c>
      <c r="B169" s="4"/>
      <c r="C169" s="5"/>
      <c r="D169" s="5"/>
      <c r="E169" s="5" t="s">
        <v>463</v>
      </c>
      <c r="G169" s="87"/>
      <c r="H169" s="87"/>
      <c r="I169" s="87"/>
      <c r="J169" s="87"/>
      <c r="K169" s="87"/>
      <c r="L169" s="87"/>
      <c r="M169" s="87"/>
      <c r="N169" s="78"/>
      <c r="O169" s="86"/>
      <c r="P169" s="87"/>
      <c r="Q169" s="87"/>
      <c r="R169" s="87"/>
      <c r="S169" s="87"/>
      <c r="T169" s="87"/>
      <c r="U169" s="86"/>
      <c r="V169" s="86"/>
      <c r="W169" s="11"/>
      <c r="X169" s="113"/>
      <c r="Y169" s="168"/>
      <c r="Z169" s="168"/>
      <c r="AA169" s="168"/>
      <c r="AB169" s="168"/>
      <c r="AC169" s="87">
        <v>360.43616163682861</v>
      </c>
      <c r="BB169" s="5">
        <f t="shared" si="13"/>
        <v>1</v>
      </c>
      <c r="BC169" s="9">
        <f t="shared" si="14"/>
        <v>360.43616163682861</v>
      </c>
      <c r="BD169" s="9" t="str">
        <f t="shared" si="15"/>
        <v>-</v>
      </c>
      <c r="BE169" s="5" t="s">
        <v>31</v>
      </c>
    </row>
    <row r="170" spans="1:60" s="77" customFormat="1" ht="15" customHeight="1">
      <c r="A170" s="4" t="s">
        <v>373</v>
      </c>
      <c r="B170" s="4"/>
      <c r="C170" s="5"/>
      <c r="D170" s="5"/>
      <c r="E170" s="5" t="s">
        <v>463</v>
      </c>
      <c r="F170"/>
      <c r="G170" s="87"/>
      <c r="H170" s="87"/>
      <c r="I170" s="87"/>
      <c r="J170" s="87"/>
      <c r="K170" s="87"/>
      <c r="L170" s="87"/>
      <c r="M170" s="87"/>
      <c r="N170" s="78"/>
      <c r="O170" s="86"/>
      <c r="P170" s="86"/>
      <c r="Q170" s="87"/>
      <c r="R170" s="87"/>
      <c r="S170" s="87"/>
      <c r="T170" s="87"/>
      <c r="U170" s="86"/>
      <c r="V170" s="86"/>
      <c r="W170" s="11"/>
      <c r="X170" s="11"/>
      <c r="Y170" s="168"/>
      <c r="Z170" s="168"/>
      <c r="AA170" s="168"/>
      <c r="AB170" s="168"/>
      <c r="AC170" s="87">
        <v>359.40676419437341</v>
      </c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 s="5">
        <f t="shared" si="13"/>
        <v>1</v>
      </c>
      <c r="BC170" s="9">
        <f t="shared" si="14"/>
        <v>359.40676419437341</v>
      </c>
      <c r="BD170" s="9" t="str">
        <f t="shared" si="15"/>
        <v>-</v>
      </c>
      <c r="BE170" s="5" t="s">
        <v>31</v>
      </c>
      <c r="BF170"/>
      <c r="BG170"/>
      <c r="BH170"/>
    </row>
    <row r="171" spans="1:60" s="77" customFormat="1" ht="15" customHeight="1">
      <c r="A171" s="4" t="s">
        <v>95</v>
      </c>
      <c r="B171" s="4"/>
      <c r="C171" s="5"/>
      <c r="D171" s="5"/>
      <c r="E171" s="5" t="s">
        <v>463</v>
      </c>
      <c r="F171" s="5" t="s">
        <v>464</v>
      </c>
      <c r="G171" s="5" t="s">
        <v>463</v>
      </c>
      <c r="H171" s="87"/>
      <c r="I171" s="87"/>
      <c r="J171" s="87"/>
      <c r="K171" s="87"/>
      <c r="L171" s="87"/>
      <c r="M171" s="87"/>
      <c r="N171" s="87"/>
      <c r="O171" s="78"/>
      <c r="P171" s="86"/>
      <c r="Q171" s="87"/>
      <c r="R171" s="87"/>
      <c r="S171" s="87"/>
      <c r="T171" s="87"/>
      <c r="U171" s="87"/>
      <c r="V171" s="86"/>
      <c r="W171" s="86"/>
      <c r="X171" s="102"/>
      <c r="Y171" s="193"/>
      <c r="Z171" s="193"/>
      <c r="AA171" s="193"/>
      <c r="AB171" s="193"/>
      <c r="AC171" s="87">
        <v>352.49509565217386</v>
      </c>
      <c r="AD171" s="87">
        <v>200</v>
      </c>
      <c r="AE171" s="87">
        <v>198.19577186700764</v>
      </c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 s="5">
        <f t="shared" si="13"/>
        <v>3</v>
      </c>
      <c r="BC171" s="9">
        <f t="shared" si="14"/>
        <v>250.23028917306047</v>
      </c>
      <c r="BD171" s="9">
        <f t="shared" si="15"/>
        <v>250.23028917306047</v>
      </c>
      <c r="BE171" s="9">
        <v>250.23028917306047</v>
      </c>
      <c r="BF171"/>
      <c r="BG171"/>
      <c r="BH171"/>
    </row>
    <row r="172" spans="1:60" s="38" customFormat="1">
      <c r="A172" s="1" t="s">
        <v>106</v>
      </c>
      <c r="B172" s="1"/>
      <c r="C172" s="331"/>
      <c r="D172" s="331"/>
      <c r="E172" s="5" t="s">
        <v>463</v>
      </c>
      <c r="F172" s="331" t="s">
        <v>464</v>
      </c>
      <c r="G172" s="331" t="s">
        <v>463</v>
      </c>
      <c r="H172" s="331" t="s">
        <v>464</v>
      </c>
      <c r="I172" s="331" t="s">
        <v>464</v>
      </c>
      <c r="J172" s="331" t="s">
        <v>463</v>
      </c>
      <c r="K172" s="331" t="s">
        <v>464</v>
      </c>
      <c r="L172" s="331" t="s">
        <v>464</v>
      </c>
      <c r="M172" s="331" t="s">
        <v>464</v>
      </c>
      <c r="N172" s="331" t="s">
        <v>464</v>
      </c>
      <c r="O172" s="331" t="s">
        <v>464</v>
      </c>
      <c r="P172" s="331" t="s">
        <v>464</v>
      </c>
      <c r="Q172" s="198"/>
      <c r="R172" s="198"/>
      <c r="S172" s="198"/>
      <c r="T172" s="198"/>
      <c r="U172" s="198"/>
      <c r="V172" s="199"/>
      <c r="W172" s="188"/>
      <c r="X172" s="188"/>
      <c r="Y172" s="200"/>
      <c r="Z172" s="200"/>
      <c r="AA172" s="200"/>
      <c r="AB172" s="200"/>
      <c r="AC172" s="84">
        <v>330.21599386189257</v>
      </c>
      <c r="AD172" s="198">
        <v>148.5</v>
      </c>
      <c r="AE172" s="84">
        <v>221.07535549872122</v>
      </c>
      <c r="AF172" s="84">
        <v>356.48822000000001</v>
      </c>
      <c r="AG172" s="7">
        <v>438.67560000000003</v>
      </c>
      <c r="AH172" s="84">
        <v>394.87784600000003</v>
      </c>
      <c r="AI172" s="84">
        <v>367.25</v>
      </c>
      <c r="AJ172" s="7">
        <v>251.11422600000003</v>
      </c>
      <c r="AK172" s="7">
        <v>289.43404600000002</v>
      </c>
      <c r="AL172" s="7">
        <v>289</v>
      </c>
      <c r="AM172" s="7">
        <v>279.28615000000008</v>
      </c>
      <c r="AN172" s="7">
        <v>355.93415000000005</v>
      </c>
      <c r="AO172" s="331"/>
      <c r="AP172" s="331"/>
      <c r="AQ172" s="331"/>
      <c r="AR172" s="331"/>
      <c r="AS172" s="25"/>
      <c r="AT172" s="25"/>
      <c r="AU172" s="25"/>
      <c r="AV172" s="25"/>
      <c r="AW172" s="25"/>
      <c r="AX172" s="25"/>
      <c r="AY172" s="25"/>
      <c r="AZ172" s="25"/>
      <c r="BA172" s="25"/>
      <c r="BB172" s="5">
        <f t="shared" si="13"/>
        <v>3</v>
      </c>
      <c r="BC172" s="9">
        <f t="shared" si="14"/>
        <v>233.26378312020461</v>
      </c>
      <c r="BD172" s="7">
        <f t="shared" si="15"/>
        <v>233.26378312020461</v>
      </c>
      <c r="BE172" s="7">
        <v>233.26378312020461</v>
      </c>
      <c r="BF172" s="25"/>
      <c r="BG172" s="25"/>
      <c r="BH172" s="25"/>
    </row>
    <row r="173" spans="1:60" s="38" customFormat="1">
      <c r="A173" s="4" t="s">
        <v>361</v>
      </c>
      <c r="B173" s="4"/>
      <c r="C173" s="5"/>
      <c r="D173" s="5"/>
      <c r="E173" s="5" t="s">
        <v>463</v>
      </c>
      <c r="F173" s="5" t="s">
        <v>464</v>
      </c>
      <c r="G173" s="4"/>
      <c r="H173" s="5" t="s">
        <v>464</v>
      </c>
      <c r="I173" s="5" t="s">
        <v>464</v>
      </c>
      <c r="J173" s="101"/>
      <c r="K173" s="101"/>
      <c r="L173" s="101"/>
      <c r="M173" s="101"/>
      <c r="N173" s="101"/>
      <c r="O173" s="195"/>
      <c r="P173" s="86"/>
      <c r="Q173" s="101"/>
      <c r="R173" s="194"/>
      <c r="S173" s="194"/>
      <c r="T173" s="194"/>
      <c r="U173" s="194"/>
      <c r="V173" s="102"/>
      <c r="W173" s="102"/>
      <c r="X173" s="102"/>
      <c r="Y173" s="28"/>
      <c r="Z173" s="28"/>
      <c r="AA173" s="28"/>
      <c r="AB173" s="28"/>
      <c r="AC173" s="9">
        <v>329.70129514066491</v>
      </c>
      <c r="AD173" s="101">
        <v>241</v>
      </c>
      <c r="AE173"/>
      <c r="AF173" s="87">
        <v>379.59767999999997</v>
      </c>
      <c r="AG173" s="9">
        <v>295.341838</v>
      </c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 s="5">
        <f t="shared" si="13"/>
        <v>2</v>
      </c>
      <c r="BC173" s="9">
        <f t="shared" si="14"/>
        <v>285.35064757033246</v>
      </c>
      <c r="BD173" s="9" t="str">
        <f t="shared" si="15"/>
        <v>285*</v>
      </c>
      <c r="BE173" s="9" t="s">
        <v>495</v>
      </c>
      <c r="BF173"/>
      <c r="BG173"/>
      <c r="BH173"/>
    </row>
    <row r="174" spans="1:60" s="38" customFormat="1">
      <c r="A174" s="1" t="s">
        <v>105</v>
      </c>
      <c r="B174" s="1"/>
      <c r="C174" s="331"/>
      <c r="D174" s="331"/>
      <c r="E174" s="5" t="s">
        <v>463</v>
      </c>
      <c r="F174" s="331" t="s">
        <v>464</v>
      </c>
      <c r="G174" s="331" t="s">
        <v>463</v>
      </c>
      <c r="H174" s="331" t="s">
        <v>464</v>
      </c>
      <c r="I174" s="331" t="s">
        <v>464</v>
      </c>
      <c r="J174" s="331" t="s">
        <v>464</v>
      </c>
      <c r="K174" s="331" t="s">
        <v>464</v>
      </c>
      <c r="L174" s="331" t="s">
        <v>464</v>
      </c>
      <c r="M174" s="331" t="s">
        <v>464</v>
      </c>
      <c r="N174" s="331" t="s">
        <v>464</v>
      </c>
      <c r="O174" s="331" t="s">
        <v>464</v>
      </c>
      <c r="P174" s="331" t="s">
        <v>464</v>
      </c>
      <c r="Q174" s="331" t="s">
        <v>464</v>
      </c>
      <c r="R174" s="331" t="s">
        <v>464</v>
      </c>
      <c r="S174" s="84"/>
      <c r="T174" s="84"/>
      <c r="U174" s="84"/>
      <c r="V174" s="85"/>
      <c r="W174" s="85"/>
      <c r="X174" s="188"/>
      <c r="Y174" s="196"/>
      <c r="Z174" s="196"/>
      <c r="AA174" s="196"/>
      <c r="AB174" s="196"/>
      <c r="AC174" s="84">
        <v>320.65730332480814</v>
      </c>
      <c r="AD174" s="84">
        <v>211</v>
      </c>
      <c r="AE174" s="331">
        <v>186</v>
      </c>
      <c r="AF174" s="84">
        <v>319.71148000000005</v>
      </c>
      <c r="AG174" s="7">
        <v>442.14753000000002</v>
      </c>
      <c r="AH174" s="84">
        <v>563.22787399999993</v>
      </c>
      <c r="AI174" s="84">
        <v>291.66666666999998</v>
      </c>
      <c r="AJ174" s="7">
        <v>279.60977000000003</v>
      </c>
      <c r="AK174" s="7">
        <v>253.94320600000003</v>
      </c>
      <c r="AL174" s="7">
        <v>249</v>
      </c>
      <c r="AM174" s="7">
        <v>248.26950499999998</v>
      </c>
      <c r="AN174" s="7">
        <v>438.53710999999993</v>
      </c>
      <c r="AO174" s="7">
        <v>169.06043</v>
      </c>
      <c r="AP174" s="7">
        <v>359.50860000000006</v>
      </c>
      <c r="AQ174" s="331"/>
      <c r="AR174" s="197"/>
      <c r="AS174" s="197"/>
      <c r="AT174" s="197"/>
      <c r="AU174" s="197"/>
      <c r="AV174" s="197"/>
      <c r="AW174" s="197"/>
      <c r="AX174" s="197"/>
      <c r="AY174" s="197"/>
      <c r="AZ174" s="197"/>
      <c r="BA174" s="197"/>
      <c r="BB174" s="5">
        <f t="shared" si="13"/>
        <v>3</v>
      </c>
      <c r="BC174" s="9">
        <f t="shared" si="14"/>
        <v>239.21910110826937</v>
      </c>
      <c r="BD174" s="9">
        <f t="shared" si="15"/>
        <v>239.21910110826937</v>
      </c>
      <c r="BE174" s="7">
        <v>239.21910110826937</v>
      </c>
      <c r="BF174" s="197"/>
      <c r="BG174" s="197"/>
      <c r="BH174" s="197"/>
    </row>
    <row r="175" spans="1:60" s="25" customFormat="1">
      <c r="A175" s="4" t="s">
        <v>72</v>
      </c>
      <c r="B175" s="4"/>
      <c r="C175" s="5"/>
      <c r="D175" s="5"/>
      <c r="E175" s="5" t="s">
        <v>463</v>
      </c>
      <c r="F175" s="38"/>
      <c r="G175" s="9"/>
      <c r="H175" s="9"/>
      <c r="I175" s="9"/>
      <c r="J175" s="9"/>
      <c r="K175" s="9"/>
      <c r="L175" s="9"/>
      <c r="M175" s="9"/>
      <c r="N175" s="10"/>
      <c r="O175" s="11"/>
      <c r="P175" s="9"/>
      <c r="Q175" s="5"/>
      <c r="R175" s="5"/>
      <c r="S175" s="5"/>
      <c r="T175" s="5"/>
      <c r="U175" s="11"/>
      <c r="V175" s="11"/>
      <c r="W175" s="11"/>
      <c r="X175" s="113"/>
      <c r="Y175" s="168"/>
      <c r="Z175" s="168"/>
      <c r="AA175" s="168"/>
      <c r="AB175" s="168"/>
      <c r="AC175" s="9">
        <v>308.08394884910484</v>
      </c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5">
        <f t="shared" si="13"/>
        <v>1</v>
      </c>
      <c r="BC175" s="9">
        <f t="shared" si="14"/>
        <v>308.08394884910484</v>
      </c>
      <c r="BD175" s="9" t="str">
        <f t="shared" si="15"/>
        <v>-</v>
      </c>
      <c r="BE175" s="5" t="s">
        <v>31</v>
      </c>
      <c r="BF175" s="38"/>
      <c r="BG175" s="38"/>
      <c r="BH175" s="38"/>
    </row>
    <row r="176" spans="1:60" customFormat="1">
      <c r="A176" s="4" t="s">
        <v>496</v>
      </c>
      <c r="B176" s="4"/>
      <c r="C176" s="5"/>
      <c r="D176" s="5"/>
      <c r="E176" s="5" t="s">
        <v>463</v>
      </c>
      <c r="F176" s="5" t="s">
        <v>464</v>
      </c>
      <c r="G176" s="4"/>
      <c r="H176" s="87"/>
      <c r="I176" s="87"/>
      <c r="J176" s="87"/>
      <c r="K176" s="87"/>
      <c r="L176" s="87"/>
      <c r="M176" s="87"/>
      <c r="N176" s="87"/>
      <c r="O176" s="78"/>
      <c r="P176" s="86"/>
      <c r="Q176" s="87"/>
      <c r="R176" s="87"/>
      <c r="S176" s="87"/>
      <c r="T176" s="87"/>
      <c r="U176" s="87"/>
      <c r="V176" s="86"/>
      <c r="W176" s="86"/>
      <c r="X176" s="102"/>
      <c r="Y176" s="9"/>
      <c r="Z176" s="9"/>
      <c r="AA176" s="9"/>
      <c r="AB176" s="9"/>
      <c r="AC176" s="87">
        <v>307.05455140664958</v>
      </c>
      <c r="AD176" s="87">
        <v>320</v>
      </c>
      <c r="AE176" s="24"/>
      <c r="BB176" s="5">
        <f t="shared" si="13"/>
        <v>2</v>
      </c>
      <c r="BC176" s="9">
        <f t="shared" si="14"/>
        <v>313.52727570332479</v>
      </c>
      <c r="BD176" s="9" t="str">
        <f t="shared" si="15"/>
        <v>314*</v>
      </c>
      <c r="BE176" s="9" t="s">
        <v>497</v>
      </c>
    </row>
    <row r="177" spans="1:60" customFormat="1">
      <c r="A177" s="1" t="s">
        <v>75</v>
      </c>
      <c r="B177" s="1"/>
      <c r="C177" s="331"/>
      <c r="D177" s="331"/>
      <c r="E177" s="5" t="s">
        <v>463</v>
      </c>
      <c r="F177" s="331" t="s">
        <v>464</v>
      </c>
      <c r="G177" s="331" t="s">
        <v>463</v>
      </c>
      <c r="H177" s="331" t="s">
        <v>465</v>
      </c>
      <c r="I177" s="331" t="s">
        <v>464</v>
      </c>
      <c r="J177" s="331" t="s">
        <v>463</v>
      </c>
      <c r="K177" s="331" t="s">
        <v>464</v>
      </c>
      <c r="L177" s="331" t="s">
        <v>464</v>
      </c>
      <c r="M177" s="331" t="s">
        <v>464</v>
      </c>
      <c r="N177" s="331" t="s">
        <v>464</v>
      </c>
      <c r="O177" s="331" t="s">
        <v>464</v>
      </c>
      <c r="P177" s="331" t="s">
        <v>466</v>
      </c>
      <c r="Q177" s="84"/>
      <c r="R177" s="84"/>
      <c r="S177" s="84"/>
      <c r="T177" s="84"/>
      <c r="U177" s="84"/>
      <c r="V177" s="85"/>
      <c r="W177" s="85"/>
      <c r="X177" s="188"/>
      <c r="Y177" s="196"/>
      <c r="Z177" s="196"/>
      <c r="AA177" s="196"/>
      <c r="AB177" s="196"/>
      <c r="AC177" s="84">
        <v>305.58398363171352</v>
      </c>
      <c r="AD177" s="84">
        <v>238</v>
      </c>
      <c r="AE177" s="84">
        <v>229.77621483375958</v>
      </c>
      <c r="AF177" s="84">
        <v>363.21163999999999</v>
      </c>
      <c r="AG177" s="7">
        <v>368.14949600000006</v>
      </c>
      <c r="AH177" s="84">
        <v>358.59709600000002</v>
      </c>
      <c r="AI177" s="84">
        <v>295.33333333000002</v>
      </c>
      <c r="AJ177" s="7">
        <v>283.74669400000005</v>
      </c>
      <c r="AK177" s="7">
        <v>316.81636800000001</v>
      </c>
      <c r="AL177" s="7">
        <v>357</v>
      </c>
      <c r="AM177" s="7">
        <v>371</v>
      </c>
      <c r="AN177" s="7">
        <v>416</v>
      </c>
      <c r="AO177" s="197"/>
      <c r="AP177" s="197"/>
      <c r="AQ177" s="197"/>
      <c r="AR177" s="197"/>
      <c r="AS177" s="197"/>
      <c r="AT177" s="197"/>
      <c r="AU177" s="197"/>
      <c r="AV177" s="197"/>
      <c r="AW177" s="197"/>
      <c r="AX177" s="197"/>
      <c r="AY177" s="197"/>
      <c r="AZ177" s="197"/>
      <c r="BA177" s="197"/>
      <c r="BB177" s="5">
        <f t="shared" si="13"/>
        <v>3</v>
      </c>
      <c r="BC177" s="9">
        <f t="shared" si="14"/>
        <v>257.78673282182439</v>
      </c>
      <c r="BD177" s="7">
        <f t="shared" si="15"/>
        <v>257.78673282182439</v>
      </c>
      <c r="BE177" s="7">
        <v>257.78673282182439</v>
      </c>
      <c r="BF177" s="197"/>
      <c r="BG177" s="197"/>
      <c r="BH177" s="197"/>
    </row>
    <row r="178" spans="1:60" customFormat="1">
      <c r="A178" s="1" t="s">
        <v>232</v>
      </c>
      <c r="B178" s="1"/>
      <c r="C178" s="331"/>
      <c r="D178" s="331"/>
      <c r="E178" s="331" t="s">
        <v>463</v>
      </c>
      <c r="F178" s="331" t="s">
        <v>464</v>
      </c>
      <c r="G178" s="331" t="s">
        <v>463</v>
      </c>
      <c r="H178" s="84"/>
      <c r="I178" s="84"/>
      <c r="J178" s="84"/>
      <c r="K178" s="84"/>
      <c r="L178" s="84"/>
      <c r="M178" s="84"/>
      <c r="N178" s="84"/>
      <c r="O178" s="79"/>
      <c r="P178" s="85"/>
      <c r="Q178" s="84"/>
      <c r="R178" s="84"/>
      <c r="S178" s="84"/>
      <c r="T178" s="84"/>
      <c r="U178" s="84"/>
      <c r="V178" s="189"/>
      <c r="W178" s="85"/>
      <c r="X178" s="188"/>
      <c r="Y178" s="201"/>
      <c r="Z178" s="201"/>
      <c r="AA178" s="201"/>
      <c r="AB178" s="201"/>
      <c r="AC178" s="84">
        <v>296</v>
      </c>
      <c r="AD178" s="84">
        <v>221</v>
      </c>
      <c r="AE178" s="84">
        <v>232.2761800511509</v>
      </c>
      <c r="AF178" s="197"/>
      <c r="AG178" s="197"/>
      <c r="AH178" s="197"/>
      <c r="AI178" s="197"/>
      <c r="AJ178" s="197"/>
      <c r="AK178" s="197"/>
      <c r="AL178" s="197"/>
      <c r="AM178" s="197"/>
      <c r="AN178" s="197"/>
      <c r="AO178" s="197"/>
      <c r="AP178" s="197"/>
      <c r="AQ178" s="197"/>
      <c r="AR178" s="197"/>
      <c r="AS178" s="197"/>
      <c r="AT178" s="197"/>
      <c r="AU178" s="197"/>
      <c r="AV178" s="197"/>
      <c r="AW178" s="197"/>
      <c r="AX178" s="197"/>
      <c r="AY178" s="197"/>
      <c r="AZ178" s="197"/>
      <c r="BA178" s="197"/>
      <c r="BB178" s="5">
        <f t="shared" si="13"/>
        <v>3</v>
      </c>
      <c r="BC178" s="9">
        <f t="shared" si="14"/>
        <v>249.75872668371699</v>
      </c>
      <c r="BD178" s="7">
        <f t="shared" si="15"/>
        <v>249.75872668371699</v>
      </c>
      <c r="BE178" s="7">
        <v>249.75872668371699</v>
      </c>
      <c r="BF178" s="197"/>
      <c r="BG178" s="197"/>
      <c r="BH178" s="197"/>
    </row>
    <row r="179" spans="1:60">
      <c r="A179" s="4" t="s">
        <v>498</v>
      </c>
      <c r="E179" s="5" t="s">
        <v>463</v>
      </c>
      <c r="F179" s="77"/>
      <c r="G179" s="87"/>
      <c r="H179" s="87"/>
      <c r="I179" s="87"/>
      <c r="J179" s="87"/>
      <c r="K179" s="87"/>
      <c r="L179" s="87"/>
      <c r="M179" s="87"/>
      <c r="N179" s="78"/>
      <c r="O179" s="86"/>
      <c r="P179" s="87"/>
      <c r="Q179" s="87"/>
      <c r="R179" s="87"/>
      <c r="S179" s="87"/>
      <c r="T179" s="87"/>
      <c r="U179" s="86"/>
      <c r="V179" s="86"/>
      <c r="W179" s="11"/>
      <c r="X179" s="113"/>
      <c r="Y179" s="168"/>
      <c r="Z179" s="168"/>
      <c r="AA179" s="168"/>
      <c r="AB179" s="168"/>
      <c r="AC179" s="87">
        <v>286.90777289002551</v>
      </c>
      <c r="AD179" s="77"/>
      <c r="AE179" s="77"/>
      <c r="AF179" s="77"/>
      <c r="AG179" s="77"/>
      <c r="AH179" s="77"/>
      <c r="AI179" s="77"/>
      <c r="AJ179" s="77"/>
      <c r="AK179" s="77"/>
      <c r="AL179" s="77"/>
      <c r="AM179" s="77"/>
      <c r="AN179" s="77"/>
      <c r="AO179" s="77"/>
      <c r="AP179" s="77"/>
      <c r="AQ179" s="77"/>
      <c r="AR179" s="77"/>
      <c r="AS179" s="77"/>
      <c r="AT179" s="77"/>
      <c r="AU179" s="77"/>
      <c r="AV179" s="77"/>
      <c r="AW179" s="77"/>
      <c r="AX179" s="77"/>
      <c r="AY179" s="77"/>
      <c r="AZ179" s="77"/>
      <c r="BA179" s="77"/>
      <c r="BB179" s="5">
        <f t="shared" si="13"/>
        <v>1</v>
      </c>
      <c r="BC179" s="9">
        <f t="shared" si="14"/>
        <v>286.90777289002551</v>
      </c>
      <c r="BD179" s="9" t="str">
        <f t="shared" si="15"/>
        <v>-</v>
      </c>
      <c r="BE179" s="5" t="s">
        <v>31</v>
      </c>
      <c r="BF179" s="77"/>
      <c r="BG179" s="77"/>
      <c r="BH179" s="77"/>
    </row>
    <row r="180" spans="1:60" s="77" customFormat="1" ht="15" customHeight="1">
      <c r="A180" s="4" t="s">
        <v>340</v>
      </c>
      <c r="B180" s="4"/>
      <c r="C180" s="5"/>
      <c r="D180" s="5"/>
      <c r="E180" s="5" t="s">
        <v>463</v>
      </c>
      <c r="F180" s="5" t="s">
        <v>464</v>
      </c>
      <c r="G180" s="4"/>
      <c r="H180" s="87"/>
      <c r="I180" s="87"/>
      <c r="J180" s="87"/>
      <c r="K180" s="87"/>
      <c r="L180" s="87"/>
      <c r="M180" s="87"/>
      <c r="N180" s="87"/>
      <c r="O180" s="78"/>
      <c r="P180" s="86"/>
      <c r="Q180" s="87"/>
      <c r="R180" s="107"/>
      <c r="S180" s="107"/>
      <c r="T180" s="107"/>
      <c r="U180" s="107"/>
      <c r="V180" s="86"/>
      <c r="W180" s="86"/>
      <c r="X180" s="102"/>
      <c r="Y180" s="9"/>
      <c r="Z180" s="9"/>
      <c r="AA180" s="9"/>
      <c r="AB180" s="9"/>
      <c r="AC180" s="87">
        <v>277.49613913043476</v>
      </c>
      <c r="AD180" s="87">
        <v>303</v>
      </c>
      <c r="AE180" s="168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 s="5">
        <f t="shared" si="13"/>
        <v>2</v>
      </c>
      <c r="BC180" s="9">
        <f t="shared" si="14"/>
        <v>290.24806956521741</v>
      </c>
      <c r="BD180" s="9" t="str">
        <f t="shared" si="15"/>
        <v>290*</v>
      </c>
      <c r="BE180" s="9" t="s">
        <v>499</v>
      </c>
      <c r="BF180"/>
      <c r="BG180"/>
      <c r="BH180"/>
    </row>
    <row r="181" spans="1:60" s="77" customFormat="1" ht="15" customHeight="1">
      <c r="A181" s="4" t="s">
        <v>56</v>
      </c>
      <c r="B181" s="4"/>
      <c r="C181" s="5"/>
      <c r="D181" s="5"/>
      <c r="E181" s="5" t="s">
        <v>463</v>
      </c>
      <c r="F181" s="5" t="s">
        <v>464</v>
      </c>
      <c r="H181" s="87"/>
      <c r="I181" s="87"/>
      <c r="J181" s="87"/>
      <c r="K181" s="87"/>
      <c r="L181" s="87"/>
      <c r="M181" s="87"/>
      <c r="N181" s="87"/>
      <c r="O181" s="78"/>
      <c r="P181" s="86"/>
      <c r="Q181" s="87"/>
      <c r="R181" s="87"/>
      <c r="S181" s="87"/>
      <c r="T181" s="87"/>
      <c r="U181" s="87"/>
      <c r="V181" s="86"/>
      <c r="W181" s="86"/>
      <c r="X181" s="102"/>
      <c r="Y181" s="5"/>
      <c r="Z181" s="5"/>
      <c r="AA181" s="5"/>
      <c r="AB181" s="5"/>
      <c r="AC181" s="87">
        <v>275.29028746803067</v>
      </c>
      <c r="AD181" s="87">
        <v>251</v>
      </c>
      <c r="AE181" s="168"/>
      <c r="AF181" s="25"/>
      <c r="BB181" s="5">
        <f t="shared" si="13"/>
        <v>2</v>
      </c>
      <c r="BC181" s="9">
        <f t="shared" si="14"/>
        <v>263.14514373401533</v>
      </c>
      <c r="BD181" s="9" t="str">
        <f t="shared" si="15"/>
        <v>263*</v>
      </c>
      <c r="BE181" s="9" t="s">
        <v>500</v>
      </c>
    </row>
    <row r="182" spans="1:60" s="77" customFormat="1" ht="15" customHeight="1">
      <c r="A182" s="4" t="s">
        <v>69</v>
      </c>
      <c r="B182" s="4"/>
      <c r="C182" s="5"/>
      <c r="D182" s="5"/>
      <c r="E182" s="5" t="s">
        <v>463</v>
      </c>
      <c r="F182" s="38"/>
      <c r="G182" s="9"/>
      <c r="H182" s="9"/>
      <c r="I182" s="9"/>
      <c r="J182" s="9"/>
      <c r="K182" s="9"/>
      <c r="L182" s="9"/>
      <c r="M182" s="9"/>
      <c r="N182" s="10"/>
      <c r="O182" s="11"/>
      <c r="P182" s="9"/>
      <c r="Q182" s="5"/>
      <c r="R182" s="5"/>
      <c r="S182" s="5"/>
      <c r="T182" s="5"/>
      <c r="U182" s="11"/>
      <c r="V182" s="11"/>
      <c r="W182" s="11"/>
      <c r="X182" s="113"/>
      <c r="Y182" s="168"/>
      <c r="Z182" s="168"/>
      <c r="AA182" s="168"/>
      <c r="AB182" s="168"/>
      <c r="AC182" s="9">
        <v>274.26089002557546</v>
      </c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5">
        <f t="shared" si="13"/>
        <v>1</v>
      </c>
      <c r="BC182" s="9">
        <f t="shared" si="14"/>
        <v>274.26089002557546</v>
      </c>
      <c r="BD182" s="9" t="str">
        <f t="shared" si="15"/>
        <v>-</v>
      </c>
      <c r="BE182" s="5" t="s">
        <v>31</v>
      </c>
      <c r="BF182" s="38"/>
      <c r="BG182" s="38"/>
      <c r="BH182" s="38"/>
    </row>
    <row r="183" spans="1:60" customFormat="1" ht="15" customHeight="1">
      <c r="A183" s="4" t="s">
        <v>501</v>
      </c>
      <c r="B183" s="4"/>
      <c r="C183" s="5"/>
      <c r="D183" s="5"/>
      <c r="E183" s="5" t="s">
        <v>463</v>
      </c>
      <c r="F183" s="77"/>
      <c r="G183" s="87"/>
      <c r="H183" s="87"/>
      <c r="I183" s="87"/>
      <c r="J183" s="87"/>
      <c r="K183" s="87"/>
      <c r="L183" s="87"/>
      <c r="M183" s="87"/>
      <c r="N183" s="78"/>
      <c r="O183" s="86"/>
      <c r="P183" s="87"/>
      <c r="Q183" s="87"/>
      <c r="R183" s="87"/>
      <c r="S183" s="87"/>
      <c r="T183" s="87"/>
      <c r="U183" s="86"/>
      <c r="V183" s="86"/>
      <c r="W183" s="11"/>
      <c r="X183" s="113"/>
      <c r="Y183" s="168"/>
      <c r="Z183" s="168"/>
      <c r="AA183" s="168"/>
      <c r="AB183" s="168"/>
      <c r="AC183" s="87">
        <v>273.81971969309461</v>
      </c>
      <c r="AD183" s="77"/>
      <c r="AE183" s="77"/>
      <c r="AF183" s="77"/>
      <c r="AG183" s="77"/>
      <c r="AH183" s="77"/>
      <c r="AI183" s="77"/>
      <c r="AJ183" s="77"/>
      <c r="AK183" s="77"/>
      <c r="AL183" s="77"/>
      <c r="AM183" s="77"/>
      <c r="AN183" s="77"/>
      <c r="AO183" s="77"/>
      <c r="AP183" s="77"/>
      <c r="AQ183" s="77"/>
      <c r="AR183" s="77"/>
      <c r="AS183" s="77"/>
      <c r="AT183" s="77"/>
      <c r="AU183" s="77"/>
      <c r="AV183" s="77"/>
      <c r="AW183" s="77"/>
      <c r="AX183" s="77"/>
      <c r="AY183" s="77"/>
      <c r="AZ183" s="77"/>
      <c r="BA183" s="77"/>
      <c r="BB183" s="5">
        <f t="shared" si="13"/>
        <v>1</v>
      </c>
      <c r="BC183" s="9">
        <f t="shared" si="14"/>
        <v>273.81971969309461</v>
      </c>
      <c r="BD183" s="9" t="str">
        <f t="shared" si="15"/>
        <v>-</v>
      </c>
      <c r="BE183" s="5" t="s">
        <v>31</v>
      </c>
      <c r="BF183" s="77"/>
      <c r="BG183" s="77"/>
      <c r="BH183" s="77"/>
    </row>
    <row r="184" spans="1:60" s="77" customFormat="1" ht="15" customHeight="1">
      <c r="A184" s="4" t="s">
        <v>502</v>
      </c>
      <c r="B184" s="4"/>
      <c r="C184" s="5"/>
      <c r="D184" s="5"/>
      <c r="E184" s="5" t="s">
        <v>463</v>
      </c>
      <c r="F184" s="38"/>
      <c r="G184" s="87"/>
      <c r="H184" s="87"/>
      <c r="I184" s="87"/>
      <c r="J184" s="87"/>
      <c r="K184" s="87"/>
      <c r="L184" s="87"/>
      <c r="M184" s="87"/>
      <c r="N184" s="78"/>
      <c r="O184" s="11"/>
      <c r="P184" s="9"/>
      <c r="Q184" s="87"/>
      <c r="R184" s="87"/>
      <c r="S184" s="87"/>
      <c r="T184" s="87"/>
      <c r="U184" s="86"/>
      <c r="V184" s="86"/>
      <c r="W184" s="87"/>
      <c r="X184" s="113"/>
      <c r="Y184" s="168"/>
      <c r="Z184" s="168"/>
      <c r="AA184" s="168"/>
      <c r="AB184" s="168"/>
      <c r="AC184" s="87">
        <v>273.15796419437333</v>
      </c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5">
        <f t="shared" si="13"/>
        <v>1</v>
      </c>
      <c r="BC184" s="9">
        <f t="shared" si="14"/>
        <v>273.15796419437333</v>
      </c>
      <c r="BD184" s="9" t="str">
        <f t="shared" si="15"/>
        <v>-</v>
      </c>
      <c r="BE184" s="5" t="s">
        <v>31</v>
      </c>
      <c r="BF184" s="38"/>
      <c r="BG184" s="38"/>
      <c r="BH184" s="38"/>
    </row>
    <row r="185" spans="1:60" customFormat="1" ht="15" customHeight="1">
      <c r="A185" s="4" t="s">
        <v>94</v>
      </c>
      <c r="B185" s="4"/>
      <c r="C185" s="5"/>
      <c r="D185" s="5"/>
      <c r="E185" s="5" t="s">
        <v>463</v>
      </c>
      <c r="G185" s="9"/>
      <c r="H185" s="9"/>
      <c r="I185" s="9"/>
      <c r="J185" s="9"/>
      <c r="K185" s="9"/>
      <c r="L185" s="9"/>
      <c r="M185" s="9"/>
      <c r="N185" s="10"/>
      <c r="O185" s="11"/>
      <c r="P185" s="9"/>
      <c r="Q185" s="5"/>
      <c r="R185" s="5"/>
      <c r="S185" s="5"/>
      <c r="T185" s="5"/>
      <c r="U185" s="11"/>
      <c r="V185" s="5"/>
      <c r="W185" s="87"/>
      <c r="X185" s="113"/>
      <c r="Y185" s="168"/>
      <c r="Z185" s="168"/>
      <c r="AA185" s="168"/>
      <c r="AB185" s="168"/>
      <c r="AC185" s="9">
        <v>238.01139437340152</v>
      </c>
      <c r="BB185" s="5">
        <f t="shared" si="13"/>
        <v>1</v>
      </c>
      <c r="BC185" s="9">
        <f t="shared" si="14"/>
        <v>238.01139437340152</v>
      </c>
      <c r="BD185" s="9" t="str">
        <f t="shared" si="15"/>
        <v>-</v>
      </c>
      <c r="BE185" s="5" t="s">
        <v>31</v>
      </c>
    </row>
    <row r="186" spans="1:60">
      <c r="A186" s="4" t="s">
        <v>84</v>
      </c>
      <c r="E186" s="5" t="s">
        <v>463</v>
      </c>
      <c r="F186" s="5" t="s">
        <v>464</v>
      </c>
      <c r="G186" s="5" t="s">
        <v>463</v>
      </c>
      <c r="H186" s="5" t="s">
        <v>464</v>
      </c>
      <c r="I186" s="5" t="s">
        <v>464</v>
      </c>
      <c r="J186" s="5" t="s">
        <v>463</v>
      </c>
      <c r="K186" s="5" t="s">
        <v>464</v>
      </c>
      <c r="L186" s="5" t="s">
        <v>464</v>
      </c>
      <c r="M186" s="5" t="s">
        <v>464</v>
      </c>
      <c r="N186" s="5" t="s">
        <v>464</v>
      </c>
      <c r="O186" s="5" t="s">
        <v>464</v>
      </c>
      <c r="P186" s="5" t="s">
        <v>464</v>
      </c>
      <c r="Q186" s="4" t="s">
        <v>464</v>
      </c>
      <c r="R186" s="194"/>
      <c r="S186" s="194"/>
      <c r="T186" s="194"/>
      <c r="U186" s="194"/>
      <c r="V186" s="102"/>
      <c r="W186" s="102"/>
      <c r="X186" s="102"/>
      <c r="Y186" s="9"/>
      <c r="Z186" s="9"/>
      <c r="AA186" s="9"/>
      <c r="AB186" s="9"/>
      <c r="AC186" s="9">
        <v>229.40857289002557</v>
      </c>
      <c r="AD186" s="101">
        <v>279</v>
      </c>
      <c r="AE186" s="87">
        <v>179.59308951406646</v>
      </c>
      <c r="AF186" s="87">
        <v>368.5266933333333</v>
      </c>
      <c r="AG186" s="9">
        <v>403.10393199999999</v>
      </c>
      <c r="AH186" s="87">
        <v>375.33951400000001</v>
      </c>
      <c r="AI186" s="87">
        <v>158</v>
      </c>
      <c r="AJ186" s="9">
        <v>238.64466999999999</v>
      </c>
      <c r="AK186" s="9">
        <v>260.490274</v>
      </c>
      <c r="AL186" s="9">
        <v>312</v>
      </c>
      <c r="AM186" s="9">
        <v>307.23319000000004</v>
      </c>
      <c r="AN186" s="9">
        <v>402.90684499999998</v>
      </c>
      <c r="AO186" s="9">
        <v>149.74366000000001</v>
      </c>
      <c r="AP186" s="77"/>
      <c r="AQ186" s="77"/>
      <c r="AR186" s="77"/>
      <c r="AS186" s="77"/>
      <c r="AT186" s="77"/>
      <c r="AU186" s="77"/>
      <c r="AV186" s="77"/>
      <c r="AW186" s="77"/>
      <c r="AX186" s="77"/>
      <c r="AY186" s="77"/>
      <c r="AZ186" s="77"/>
      <c r="BA186" s="77"/>
      <c r="BB186" s="5">
        <f t="shared" si="13"/>
        <v>3</v>
      </c>
      <c r="BC186" s="9">
        <f t="shared" si="14"/>
        <v>229.33388746803067</v>
      </c>
      <c r="BD186" s="9">
        <f t="shared" si="15"/>
        <v>229.33388746803067</v>
      </c>
      <c r="BE186" s="9">
        <v>229.33388746803067</v>
      </c>
      <c r="BF186" s="77"/>
      <c r="BG186" s="77"/>
      <c r="BH186" s="77"/>
    </row>
    <row r="187" spans="1:60">
      <c r="A187" s="4" t="s">
        <v>92</v>
      </c>
      <c r="E187" s="5" t="s">
        <v>463</v>
      </c>
      <c r="F187" s="38"/>
      <c r="G187" s="9"/>
      <c r="H187" s="9"/>
      <c r="I187" s="9"/>
      <c r="J187" s="9"/>
      <c r="K187" s="9"/>
      <c r="L187" s="9"/>
      <c r="M187" s="9"/>
      <c r="N187" s="10"/>
      <c r="O187" s="11"/>
      <c r="P187" s="9"/>
      <c r="R187" s="5"/>
      <c r="S187" s="5"/>
      <c r="T187" s="5"/>
      <c r="U187" s="11"/>
      <c r="V187" s="11"/>
      <c r="W187" s="11"/>
      <c r="X187" s="113"/>
      <c r="Y187" s="168"/>
      <c r="Z187" s="168"/>
      <c r="AA187" s="168"/>
      <c r="AB187" s="168"/>
      <c r="AC187" s="9">
        <v>205.51184654731458</v>
      </c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5">
        <f t="shared" si="13"/>
        <v>1</v>
      </c>
      <c r="BC187" s="9">
        <f t="shared" si="14"/>
        <v>205.51184654731458</v>
      </c>
      <c r="BD187" s="9" t="str">
        <f t="shared" si="15"/>
        <v>-</v>
      </c>
      <c r="BE187" s="5" t="s">
        <v>31</v>
      </c>
      <c r="BF187" s="38"/>
      <c r="BG187" s="38"/>
      <c r="BH187" s="38"/>
    </row>
    <row r="188" spans="1:60" s="302" customFormat="1">
      <c r="A188" s="292"/>
      <c r="B188" s="292"/>
      <c r="C188" s="293"/>
      <c r="D188" s="293"/>
      <c r="E188" s="294"/>
      <c r="F188" s="295"/>
      <c r="G188" s="296"/>
      <c r="H188" s="296"/>
      <c r="I188" s="296"/>
      <c r="J188" s="296"/>
      <c r="K188" s="296"/>
      <c r="L188" s="296"/>
      <c r="M188" s="296"/>
      <c r="N188" s="297"/>
      <c r="O188" s="298"/>
      <c r="P188" s="298"/>
      <c r="Q188" s="296"/>
      <c r="R188" s="296"/>
      <c r="S188" s="296"/>
      <c r="T188" s="296"/>
      <c r="U188" s="298"/>
      <c r="V188" s="298"/>
      <c r="W188" s="299"/>
      <c r="X188" s="300"/>
      <c r="Y188" s="301"/>
      <c r="Z188" s="301"/>
      <c r="AA188" s="301"/>
      <c r="AB188" s="301"/>
      <c r="AC188" s="296"/>
      <c r="AD188" s="295"/>
      <c r="AE188" s="295"/>
      <c r="AF188" s="295"/>
      <c r="AG188" s="295"/>
      <c r="AH188" s="295"/>
      <c r="AI188" s="295"/>
      <c r="AJ188" s="295"/>
      <c r="AK188" s="295"/>
      <c r="AL188" s="295"/>
      <c r="AM188" s="295"/>
      <c r="AN188" s="295"/>
      <c r="AO188" s="295"/>
      <c r="AP188" s="295"/>
      <c r="AQ188" s="295"/>
      <c r="AR188" s="295"/>
      <c r="AS188" s="295"/>
      <c r="AT188" s="295"/>
      <c r="AU188" s="295"/>
      <c r="AV188" s="295"/>
      <c r="AW188" s="295"/>
      <c r="AX188" s="295"/>
      <c r="AY188" s="295"/>
      <c r="AZ188" s="295"/>
      <c r="BA188" s="295"/>
      <c r="BB188" s="295"/>
      <c r="BC188" s="295"/>
      <c r="BD188" s="295"/>
      <c r="BE188" s="294"/>
      <c r="BF188" s="295"/>
      <c r="BG188" s="295"/>
      <c r="BH188" s="295"/>
    </row>
    <row r="189" spans="1:60" s="25" customFormat="1" ht="15" customHeight="1">
      <c r="A189" s="4" t="s">
        <v>330</v>
      </c>
      <c r="B189" s="4"/>
      <c r="C189" s="5"/>
      <c r="D189" s="5"/>
      <c r="E189" s="4"/>
      <c r="F189" s="5" t="s">
        <v>464</v>
      </c>
      <c r="G189" s="4"/>
      <c r="H189" s="87"/>
      <c r="I189" s="87"/>
      <c r="J189" s="87"/>
      <c r="K189" s="87"/>
      <c r="L189" s="87"/>
      <c r="M189" s="87"/>
      <c r="N189" s="87"/>
      <c r="O189" s="78"/>
      <c r="P189" s="86"/>
      <c r="Q189" s="87"/>
      <c r="R189" s="87"/>
      <c r="S189" s="87"/>
      <c r="T189" s="87"/>
      <c r="U189" s="87"/>
      <c r="V189" s="86"/>
      <c r="W189" s="86"/>
      <c r="X189" s="102"/>
      <c r="Y189" s="5"/>
      <c r="Z189" s="5"/>
      <c r="AA189" s="5"/>
      <c r="AB189" s="5"/>
      <c r="AC189" s="5"/>
      <c r="AD189" s="87">
        <v>389</v>
      </c>
      <c r="AE189" s="24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 s="5">
        <f t="shared" ref="BB189:BB220" si="16">COUNTA(AD189:AF189)</f>
        <v>1</v>
      </c>
      <c r="BC189" s="9">
        <f t="shared" ref="BC189:BC220" si="17">AVERAGE(AD189:AF189)</f>
        <v>389</v>
      </c>
      <c r="BD189" s="9" t="str">
        <f t="shared" ref="BD189:BD235" si="18">IF(BB189=3,BC189,IF(BB189=2,ROUND(BC189,0)&amp;"*",IF(BB189=1,"-")))</f>
        <v>-</v>
      </c>
      <c r="BE189" s="9" t="s">
        <v>31</v>
      </c>
      <c r="BF189"/>
      <c r="BG189"/>
      <c r="BH189"/>
    </row>
    <row r="190" spans="1:60" customFormat="1" ht="15" customHeight="1">
      <c r="A190" s="4" t="s">
        <v>194</v>
      </c>
      <c r="B190" s="4"/>
      <c r="C190" s="5"/>
      <c r="D190" s="5"/>
      <c r="E190" s="4"/>
      <c r="F190" s="5" t="s">
        <v>464</v>
      </c>
      <c r="G190" s="4"/>
      <c r="H190" s="87"/>
      <c r="I190" s="87"/>
      <c r="J190" s="87"/>
      <c r="K190" s="87"/>
      <c r="L190" s="87"/>
      <c r="M190" s="87"/>
      <c r="N190" s="87"/>
      <c r="O190" s="78"/>
      <c r="P190" s="86"/>
      <c r="Q190" s="87"/>
      <c r="R190" s="87"/>
      <c r="S190" s="87"/>
      <c r="T190" s="87"/>
      <c r="U190" s="87"/>
      <c r="V190" s="86"/>
      <c r="W190" s="87"/>
      <c r="X190" s="102"/>
      <c r="Y190" s="9"/>
      <c r="Z190" s="9"/>
      <c r="AA190" s="9"/>
      <c r="AB190" s="9"/>
      <c r="AC190" s="9"/>
      <c r="AD190" s="87">
        <v>378</v>
      </c>
      <c r="AE190" s="24"/>
      <c r="BB190" s="5">
        <f t="shared" si="16"/>
        <v>1</v>
      </c>
      <c r="BC190" s="9">
        <f t="shared" si="17"/>
        <v>378</v>
      </c>
      <c r="BD190" s="9" t="str">
        <f t="shared" si="18"/>
        <v>-</v>
      </c>
      <c r="BE190" s="9" t="s">
        <v>31</v>
      </c>
    </row>
    <row r="191" spans="1:60" customFormat="1" ht="15" customHeight="1">
      <c r="A191" s="4" t="s">
        <v>344</v>
      </c>
      <c r="B191" s="4"/>
      <c r="C191" s="5"/>
      <c r="D191" s="5"/>
      <c r="E191" s="4"/>
      <c r="F191" s="5" t="s">
        <v>464</v>
      </c>
      <c r="G191" s="5" t="s">
        <v>463</v>
      </c>
      <c r="H191" s="5" t="s">
        <v>464</v>
      </c>
      <c r="I191" s="5" t="s">
        <v>464</v>
      </c>
      <c r="J191" s="5" t="s">
        <v>463</v>
      </c>
      <c r="K191" s="87"/>
      <c r="L191" s="87"/>
      <c r="M191" s="87"/>
      <c r="N191" s="87"/>
      <c r="O191" s="78"/>
      <c r="P191" s="86"/>
      <c r="Q191" s="87"/>
      <c r="R191" s="87"/>
      <c r="S191" s="87"/>
      <c r="T191" s="87"/>
      <c r="U191" s="87"/>
      <c r="V191" s="86"/>
      <c r="W191" s="86"/>
      <c r="X191" s="102"/>
      <c r="Y191" s="9"/>
      <c r="Z191" s="9"/>
      <c r="AA191" s="9"/>
      <c r="AB191" s="9"/>
      <c r="AC191" s="9"/>
      <c r="AD191" s="87">
        <v>375</v>
      </c>
      <c r="AE191" s="9">
        <v>238.08492276214832</v>
      </c>
      <c r="AF191" s="87">
        <v>411.01038000000005</v>
      </c>
      <c r="AG191" s="9">
        <v>456.57900200000006</v>
      </c>
      <c r="AH191" s="87">
        <v>457.21093000000008</v>
      </c>
      <c r="BB191" s="5">
        <f t="shared" si="16"/>
        <v>3</v>
      </c>
      <c r="BC191" s="9">
        <f t="shared" si="17"/>
        <v>341.3651009207162</v>
      </c>
      <c r="BD191" s="9">
        <f t="shared" si="18"/>
        <v>341.3651009207162</v>
      </c>
      <c r="BE191" s="9">
        <v>341.3651009207162</v>
      </c>
    </row>
    <row r="192" spans="1:60" s="25" customFormat="1" ht="15" customHeight="1">
      <c r="A192" s="4" t="s">
        <v>58</v>
      </c>
      <c r="B192" s="4"/>
      <c r="C192" s="5"/>
      <c r="D192" s="5"/>
      <c r="E192" s="4"/>
      <c r="F192" s="5" t="s">
        <v>464</v>
      </c>
      <c r="G192" s="5" t="s">
        <v>463</v>
      </c>
      <c r="H192" s="87"/>
      <c r="I192" s="87"/>
      <c r="J192" s="87"/>
      <c r="K192" s="87"/>
      <c r="L192" s="87"/>
      <c r="M192" s="87"/>
      <c r="N192" s="87"/>
      <c r="O192" s="78"/>
      <c r="P192" s="86"/>
      <c r="Q192" s="87"/>
      <c r="R192" s="87"/>
      <c r="S192" s="87"/>
      <c r="T192" s="87"/>
      <c r="U192" s="87"/>
      <c r="V192" s="86"/>
      <c r="W192" s="86"/>
      <c r="X192" s="102"/>
      <c r="Y192" s="5"/>
      <c r="Z192" s="5"/>
      <c r="AA192" s="5"/>
      <c r="AB192" s="5"/>
      <c r="AC192" s="5"/>
      <c r="AD192" s="87">
        <v>370</v>
      </c>
      <c r="AE192" s="9">
        <v>298.85613606138099</v>
      </c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 s="5">
        <f t="shared" si="16"/>
        <v>2</v>
      </c>
      <c r="BC192" s="9">
        <f t="shared" si="17"/>
        <v>334.4280680306905</v>
      </c>
      <c r="BD192" s="9" t="str">
        <f t="shared" si="18"/>
        <v>334*</v>
      </c>
      <c r="BE192" s="9" t="s">
        <v>503</v>
      </c>
      <c r="BF192"/>
      <c r="BG192"/>
      <c r="BH192"/>
    </row>
    <row r="193" spans="1:60" customFormat="1" ht="15" customHeight="1">
      <c r="A193" s="4" t="s">
        <v>492</v>
      </c>
      <c r="B193" s="4"/>
      <c r="C193" s="5"/>
      <c r="D193" s="5"/>
      <c r="E193" s="4"/>
      <c r="F193" s="5" t="s">
        <v>464</v>
      </c>
      <c r="G193" s="4"/>
      <c r="H193" s="87"/>
      <c r="I193" s="87"/>
      <c r="J193" s="87"/>
      <c r="K193" s="87"/>
      <c r="L193" s="87"/>
      <c r="M193" s="87"/>
      <c r="N193" s="87"/>
      <c r="O193" s="78"/>
      <c r="P193" s="86"/>
      <c r="Q193" s="87"/>
      <c r="R193" s="107"/>
      <c r="S193" s="107"/>
      <c r="T193" s="107"/>
      <c r="U193" s="107"/>
      <c r="V193" s="86"/>
      <c r="W193" s="86"/>
      <c r="X193" s="102"/>
      <c r="Y193" s="5"/>
      <c r="Z193" s="5"/>
      <c r="AA193" s="5"/>
      <c r="AB193" s="5"/>
      <c r="AC193" s="5"/>
      <c r="AD193" s="87">
        <v>348</v>
      </c>
      <c r="AE193" s="24"/>
      <c r="BB193" s="5">
        <f t="shared" si="16"/>
        <v>1</v>
      </c>
      <c r="BC193" s="9">
        <f t="shared" si="17"/>
        <v>348</v>
      </c>
      <c r="BD193" s="9" t="str">
        <f t="shared" si="18"/>
        <v>-</v>
      </c>
      <c r="BE193" s="9" t="s">
        <v>31</v>
      </c>
    </row>
    <row r="194" spans="1:60" s="25" customFormat="1" ht="15" customHeight="1">
      <c r="A194" s="4" t="s">
        <v>353</v>
      </c>
      <c r="B194" s="4"/>
      <c r="C194" s="5"/>
      <c r="D194" s="5"/>
      <c r="E194" s="4"/>
      <c r="F194" s="5" t="s">
        <v>464</v>
      </c>
      <c r="G194" s="5" t="s">
        <v>463</v>
      </c>
      <c r="H194" s="5" t="s">
        <v>465</v>
      </c>
      <c r="I194" s="5" t="s">
        <v>464</v>
      </c>
      <c r="J194" s="5" t="s">
        <v>463</v>
      </c>
      <c r="K194" s="87"/>
      <c r="L194" s="87"/>
      <c r="M194" s="87"/>
      <c r="N194" s="87"/>
      <c r="O194" s="78"/>
      <c r="P194" s="86"/>
      <c r="Q194" s="87"/>
      <c r="R194" s="87"/>
      <c r="S194" s="87"/>
      <c r="T194" s="87"/>
      <c r="U194" s="87"/>
      <c r="V194" s="86"/>
      <c r="W194" s="86"/>
      <c r="X194" s="102"/>
      <c r="Y194" s="9"/>
      <c r="Z194" s="9"/>
      <c r="AA194" s="9"/>
      <c r="AB194" s="9"/>
      <c r="AC194" s="9"/>
      <c r="AD194" s="87">
        <v>337</v>
      </c>
      <c r="AE194" s="87">
        <v>230.4379703324808</v>
      </c>
      <c r="AF194" s="87">
        <v>445.17858000000001</v>
      </c>
      <c r="AG194" s="9">
        <v>491.91553399999998</v>
      </c>
      <c r="AH194" s="87">
        <v>395.73388800000004</v>
      </c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 s="5">
        <f t="shared" si="16"/>
        <v>3</v>
      </c>
      <c r="BC194" s="9">
        <f t="shared" si="17"/>
        <v>337.5388501108269</v>
      </c>
      <c r="BD194" s="9">
        <f t="shared" si="18"/>
        <v>337.5388501108269</v>
      </c>
      <c r="BE194" s="9">
        <v>337.5388501108269</v>
      </c>
      <c r="BF194"/>
      <c r="BG194"/>
      <c r="BH194"/>
    </row>
    <row r="195" spans="1:60" customFormat="1" ht="15" customHeight="1">
      <c r="A195" s="4" t="s">
        <v>379</v>
      </c>
      <c r="B195" s="4"/>
      <c r="C195" s="5"/>
      <c r="D195" s="5"/>
      <c r="E195" s="4"/>
      <c r="F195" s="5" t="s">
        <v>464</v>
      </c>
      <c r="G195" s="4"/>
      <c r="H195" s="101"/>
      <c r="I195" s="101"/>
      <c r="J195" s="101"/>
      <c r="K195" s="101"/>
      <c r="L195" s="101"/>
      <c r="M195" s="101"/>
      <c r="N195" s="101"/>
      <c r="O195" s="195"/>
      <c r="P195" s="102"/>
      <c r="Q195" s="101"/>
      <c r="R195" s="101"/>
      <c r="S195" s="101"/>
      <c r="T195" s="101"/>
      <c r="U195" s="101"/>
      <c r="V195" s="102"/>
      <c r="W195" s="102"/>
      <c r="X195" s="102"/>
      <c r="Y195" s="5"/>
      <c r="Z195" s="5"/>
      <c r="AA195" s="5"/>
      <c r="AB195" s="5"/>
      <c r="AC195" s="5"/>
      <c r="AD195" s="101">
        <v>325</v>
      </c>
      <c r="AE195" s="24"/>
      <c r="BB195" s="5">
        <f t="shared" si="16"/>
        <v>1</v>
      </c>
      <c r="BC195" s="9">
        <f t="shared" si="17"/>
        <v>325</v>
      </c>
      <c r="BD195" s="9" t="str">
        <f t="shared" si="18"/>
        <v>-</v>
      </c>
      <c r="BE195" s="9" t="s">
        <v>31</v>
      </c>
    </row>
    <row r="196" spans="1:60" s="77" customFormat="1" ht="15" customHeight="1">
      <c r="A196" s="4" t="s">
        <v>338</v>
      </c>
      <c r="B196" s="4"/>
      <c r="C196" s="5"/>
      <c r="D196" s="5"/>
      <c r="E196" s="4"/>
      <c r="F196" s="5" t="s">
        <v>464</v>
      </c>
      <c r="G196" s="5" t="s">
        <v>463</v>
      </c>
      <c r="H196" s="87"/>
      <c r="I196" s="87"/>
      <c r="J196" s="87"/>
      <c r="K196" s="87"/>
      <c r="L196" s="87"/>
      <c r="M196" s="87"/>
      <c r="N196" s="87"/>
      <c r="O196" s="78"/>
      <c r="P196" s="86"/>
      <c r="Q196" s="87"/>
      <c r="R196" s="87"/>
      <c r="S196" s="87"/>
      <c r="T196" s="87"/>
      <c r="U196" s="87"/>
      <c r="V196" s="86"/>
      <c r="W196" s="86"/>
      <c r="X196" s="102"/>
      <c r="Y196" s="9"/>
      <c r="Z196" s="9"/>
      <c r="AA196" s="9"/>
      <c r="AB196" s="9"/>
      <c r="AC196" s="9"/>
      <c r="AD196" s="87">
        <v>324</v>
      </c>
      <c r="AE196" s="9">
        <v>415.95009514066493</v>
      </c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 s="5">
        <f t="shared" si="16"/>
        <v>2</v>
      </c>
      <c r="BC196" s="9">
        <f t="shared" si="17"/>
        <v>369.97504757033244</v>
      </c>
      <c r="BD196" s="9" t="str">
        <f t="shared" si="18"/>
        <v>370*</v>
      </c>
      <c r="BE196" s="9" t="s">
        <v>504</v>
      </c>
      <c r="BF196"/>
      <c r="BG196"/>
      <c r="BH196"/>
    </row>
    <row r="197" spans="1:60" s="77" customFormat="1" ht="15" customHeight="1">
      <c r="A197" s="4" t="s">
        <v>496</v>
      </c>
      <c r="B197" s="4"/>
      <c r="C197" s="5"/>
      <c r="D197" s="5"/>
      <c r="E197" s="4"/>
      <c r="F197" s="5" t="s">
        <v>464</v>
      </c>
      <c r="G197" s="4"/>
      <c r="H197" s="87"/>
      <c r="I197" s="87"/>
      <c r="J197" s="87"/>
      <c r="K197" s="87"/>
      <c r="L197" s="87"/>
      <c r="M197" s="87"/>
      <c r="N197" s="87"/>
      <c r="O197" s="78"/>
      <c r="P197" s="86"/>
      <c r="Q197" s="87"/>
      <c r="R197" s="87"/>
      <c r="S197" s="87"/>
      <c r="T197" s="87"/>
      <c r="U197" s="87"/>
      <c r="V197" s="86"/>
      <c r="W197" s="86"/>
      <c r="X197" s="102"/>
      <c r="Y197" s="9"/>
      <c r="Z197" s="9"/>
      <c r="AA197" s="9"/>
      <c r="AB197" s="9"/>
      <c r="AC197" s="9"/>
      <c r="AD197" s="87">
        <v>320</v>
      </c>
      <c r="AE197" s="24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 s="5">
        <f t="shared" si="16"/>
        <v>1</v>
      </c>
      <c r="BC197" s="9">
        <f t="shared" si="17"/>
        <v>320</v>
      </c>
      <c r="BD197" s="9" t="str">
        <f t="shared" si="18"/>
        <v>-</v>
      </c>
      <c r="BE197" s="9" t="s">
        <v>31</v>
      </c>
      <c r="BF197"/>
      <c r="BG197"/>
      <c r="BH197"/>
    </row>
    <row r="198" spans="1:60" s="77" customFormat="1" ht="15" customHeight="1">
      <c r="A198" s="4" t="s">
        <v>49</v>
      </c>
      <c r="B198" s="4"/>
      <c r="C198" s="5"/>
      <c r="D198" s="5"/>
      <c r="E198" s="4"/>
      <c r="F198" s="5" t="s">
        <v>464</v>
      </c>
      <c r="G198" s="4"/>
      <c r="H198" s="87"/>
      <c r="I198" s="87"/>
      <c r="J198" s="87"/>
      <c r="K198" s="87"/>
      <c r="L198" s="87"/>
      <c r="M198" s="87"/>
      <c r="N198" s="87"/>
      <c r="O198" s="78"/>
      <c r="P198" s="86"/>
      <c r="Q198" s="87"/>
      <c r="R198" s="87"/>
      <c r="S198" s="87"/>
      <c r="T198" s="87"/>
      <c r="U198" s="87"/>
      <c r="V198" s="86"/>
      <c r="W198" s="86"/>
      <c r="X198" s="102"/>
      <c r="Y198" s="5"/>
      <c r="Z198" s="5"/>
      <c r="AA198" s="5"/>
      <c r="AB198" s="5"/>
      <c r="AC198" s="5"/>
      <c r="AD198" s="87">
        <v>318</v>
      </c>
      <c r="AE198" s="24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 s="5">
        <f t="shared" si="16"/>
        <v>1</v>
      </c>
      <c r="BC198" s="9">
        <f t="shared" si="17"/>
        <v>318</v>
      </c>
      <c r="BD198" s="9" t="str">
        <f t="shared" si="18"/>
        <v>-</v>
      </c>
      <c r="BE198" s="9" t="s">
        <v>31</v>
      </c>
      <c r="BF198"/>
      <c r="BG198"/>
      <c r="BH198"/>
    </row>
    <row r="199" spans="1:60" s="77" customFormat="1" ht="15" customHeight="1">
      <c r="A199" s="4" t="s">
        <v>81</v>
      </c>
      <c r="B199" s="4"/>
      <c r="C199" s="5"/>
      <c r="D199" s="5"/>
      <c r="E199" s="4"/>
      <c r="F199" s="5" t="s">
        <v>464</v>
      </c>
      <c r="G199" s="4"/>
      <c r="H199" s="101"/>
      <c r="I199" s="101"/>
      <c r="J199" s="101"/>
      <c r="K199" s="101"/>
      <c r="L199" s="101"/>
      <c r="M199" s="101"/>
      <c r="N199" s="101"/>
      <c r="O199" s="195"/>
      <c r="P199" s="102"/>
      <c r="Q199" s="101"/>
      <c r="R199" s="101"/>
      <c r="S199" s="101"/>
      <c r="T199" s="101"/>
      <c r="U199" s="101"/>
      <c r="V199" s="102"/>
      <c r="W199" s="102"/>
      <c r="X199" s="102"/>
      <c r="Y199" s="5"/>
      <c r="Z199" s="5"/>
      <c r="AA199" s="5"/>
      <c r="AB199" s="5"/>
      <c r="AC199" s="5"/>
      <c r="AD199" s="101">
        <v>317</v>
      </c>
      <c r="AE199" s="24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 s="5">
        <f t="shared" si="16"/>
        <v>1</v>
      </c>
      <c r="BC199" s="9">
        <f t="shared" si="17"/>
        <v>317</v>
      </c>
      <c r="BD199" s="9" t="str">
        <f t="shared" si="18"/>
        <v>-</v>
      </c>
      <c r="BE199" s="9" t="s">
        <v>31</v>
      </c>
      <c r="BF199"/>
      <c r="BG199"/>
      <c r="BH199"/>
    </row>
    <row r="200" spans="1:60" s="77" customFormat="1" ht="15" customHeight="1">
      <c r="A200" s="4" t="s">
        <v>360</v>
      </c>
      <c r="B200" s="4"/>
      <c r="C200" s="5"/>
      <c r="D200" s="5"/>
      <c r="E200" s="4"/>
      <c r="F200" s="5" t="s">
        <v>464</v>
      </c>
      <c r="G200" s="4"/>
      <c r="H200" s="87"/>
      <c r="I200" s="87"/>
      <c r="J200" s="87"/>
      <c r="K200" s="87"/>
      <c r="L200" s="87"/>
      <c r="M200" s="87"/>
      <c r="N200" s="87"/>
      <c r="O200" s="78"/>
      <c r="P200" s="86"/>
      <c r="Q200" s="87"/>
      <c r="R200" s="87"/>
      <c r="S200" s="87"/>
      <c r="T200" s="87"/>
      <c r="U200" s="87"/>
      <c r="V200" s="86"/>
      <c r="W200" s="86"/>
      <c r="X200" s="102"/>
      <c r="Y200" s="5"/>
      <c r="Z200" s="5"/>
      <c r="AA200" s="5"/>
      <c r="AB200" s="5"/>
      <c r="AC200" s="5"/>
      <c r="AD200" s="87">
        <v>315</v>
      </c>
      <c r="AE200" s="24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 s="5">
        <f t="shared" si="16"/>
        <v>1</v>
      </c>
      <c r="BC200" s="9">
        <f t="shared" si="17"/>
        <v>315</v>
      </c>
      <c r="BD200" s="9" t="str">
        <f t="shared" si="18"/>
        <v>-</v>
      </c>
      <c r="BE200" s="9" t="s">
        <v>31</v>
      </c>
      <c r="BF200"/>
      <c r="BG200"/>
      <c r="BH200"/>
    </row>
    <row r="201" spans="1:60" s="77" customFormat="1" ht="15" customHeight="1">
      <c r="A201" s="4" t="s">
        <v>505</v>
      </c>
      <c r="B201" s="4"/>
      <c r="C201" s="5"/>
      <c r="D201" s="5"/>
      <c r="E201" s="4"/>
      <c r="F201" s="5" t="s">
        <v>464</v>
      </c>
      <c r="G201" s="4"/>
      <c r="H201" s="101"/>
      <c r="I201" s="101"/>
      <c r="J201" s="101"/>
      <c r="K201" s="101"/>
      <c r="L201" s="101"/>
      <c r="M201" s="101"/>
      <c r="N201" s="101"/>
      <c r="O201" s="195"/>
      <c r="P201" s="102"/>
      <c r="Q201" s="101"/>
      <c r="R201" s="101"/>
      <c r="S201" s="101"/>
      <c r="T201" s="101"/>
      <c r="U201" s="101"/>
      <c r="V201" s="102"/>
      <c r="W201" s="102"/>
      <c r="X201" s="102"/>
      <c r="Y201" s="5"/>
      <c r="Z201" s="5"/>
      <c r="AA201" s="5"/>
      <c r="AB201" s="5"/>
      <c r="AC201" s="5"/>
      <c r="AD201" s="101">
        <v>314</v>
      </c>
      <c r="AE201" s="24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 s="5">
        <f t="shared" si="16"/>
        <v>1</v>
      </c>
      <c r="BC201" s="9">
        <f t="shared" si="17"/>
        <v>314</v>
      </c>
      <c r="BD201" s="9" t="str">
        <f t="shared" si="18"/>
        <v>-</v>
      </c>
      <c r="BE201" s="9" t="s">
        <v>31</v>
      </c>
      <c r="BF201"/>
      <c r="BG201"/>
      <c r="BH201"/>
    </row>
    <row r="202" spans="1:60" s="77" customFormat="1" ht="15" customHeight="1">
      <c r="A202" s="4" t="s">
        <v>73</v>
      </c>
      <c r="B202" s="4"/>
      <c r="C202" s="5"/>
      <c r="D202" s="5"/>
      <c r="E202" s="4"/>
      <c r="F202" s="5" t="s">
        <v>464</v>
      </c>
      <c r="H202" s="101"/>
      <c r="I202" s="101"/>
      <c r="J202" s="101"/>
      <c r="K202" s="101"/>
      <c r="L202" s="101"/>
      <c r="M202" s="101"/>
      <c r="N202" s="101"/>
      <c r="O202" s="195"/>
      <c r="P202" s="102"/>
      <c r="Q202" s="101"/>
      <c r="R202" s="101"/>
      <c r="S202" s="101"/>
      <c r="T202" s="101"/>
      <c r="U202" s="101"/>
      <c r="V202" s="102"/>
      <c r="W202" s="102"/>
      <c r="X202" s="102"/>
      <c r="Y202" s="5"/>
      <c r="Z202" s="5"/>
      <c r="AA202" s="5"/>
      <c r="AB202" s="5"/>
      <c r="AC202" s="5"/>
      <c r="AD202" s="101">
        <v>307</v>
      </c>
      <c r="AE202" s="168"/>
      <c r="BB202" s="5">
        <f t="shared" si="16"/>
        <v>1</v>
      </c>
      <c r="BC202" s="9">
        <f t="shared" si="17"/>
        <v>307</v>
      </c>
      <c r="BD202" s="9" t="str">
        <f t="shared" si="18"/>
        <v>-</v>
      </c>
      <c r="BE202" s="9" t="s">
        <v>31</v>
      </c>
    </row>
    <row r="203" spans="1:60" customFormat="1">
      <c r="A203" s="4" t="s">
        <v>506</v>
      </c>
      <c r="B203" s="4"/>
      <c r="C203" s="5"/>
      <c r="D203" s="5"/>
      <c r="E203" s="4"/>
      <c r="F203" s="5" t="s">
        <v>464</v>
      </c>
      <c r="G203" s="4"/>
      <c r="H203" s="5" t="s">
        <v>465</v>
      </c>
      <c r="I203" s="101"/>
      <c r="J203" s="101"/>
      <c r="K203" s="101"/>
      <c r="L203" s="101"/>
      <c r="M203" s="101"/>
      <c r="N203" s="101"/>
      <c r="O203" s="195"/>
      <c r="P203" s="102"/>
      <c r="Q203" s="101"/>
      <c r="R203" s="101"/>
      <c r="S203" s="101"/>
      <c r="T203" s="101"/>
      <c r="U203" s="101"/>
      <c r="V203" s="102"/>
      <c r="W203" s="102"/>
      <c r="X203" s="102"/>
      <c r="Y203" s="9"/>
      <c r="Z203" s="9"/>
      <c r="AA203" s="9"/>
      <c r="AB203" s="9"/>
      <c r="AC203" s="9"/>
      <c r="AD203" s="101">
        <v>304</v>
      </c>
      <c r="AE203" s="168"/>
      <c r="AF203" s="9">
        <v>504.36671999999999</v>
      </c>
      <c r="BB203" s="5">
        <f t="shared" si="16"/>
        <v>2</v>
      </c>
      <c r="BC203" s="9">
        <f t="shared" si="17"/>
        <v>404.18335999999999</v>
      </c>
      <c r="BD203" s="9" t="str">
        <f t="shared" si="18"/>
        <v>404*</v>
      </c>
      <c r="BE203" s="9" t="s">
        <v>507</v>
      </c>
    </row>
    <row r="204" spans="1:60" customFormat="1" ht="13.5" customHeight="1">
      <c r="A204" s="4" t="s">
        <v>340</v>
      </c>
      <c r="B204" s="4"/>
      <c r="C204" s="5"/>
      <c r="D204" s="5"/>
      <c r="E204" s="4"/>
      <c r="F204" s="5" t="s">
        <v>464</v>
      </c>
      <c r="G204" s="4"/>
      <c r="H204" s="87"/>
      <c r="I204" s="87"/>
      <c r="J204" s="87"/>
      <c r="K204" s="87"/>
      <c r="L204" s="87"/>
      <c r="M204" s="87"/>
      <c r="N204" s="87"/>
      <c r="O204" s="78"/>
      <c r="P204" s="86"/>
      <c r="Q204" s="87"/>
      <c r="R204" s="107"/>
      <c r="S204" s="107"/>
      <c r="T204" s="107"/>
      <c r="U204" s="107"/>
      <c r="V204" s="86"/>
      <c r="W204" s="86"/>
      <c r="X204" s="102"/>
      <c r="Y204" s="9"/>
      <c r="Z204" s="9"/>
      <c r="AA204" s="9"/>
      <c r="AB204" s="9"/>
      <c r="AC204" s="9"/>
      <c r="AD204" s="87">
        <v>303</v>
      </c>
      <c r="AE204" s="168"/>
      <c r="BB204" s="5">
        <f t="shared" si="16"/>
        <v>1</v>
      </c>
      <c r="BC204" s="9">
        <f t="shared" si="17"/>
        <v>303</v>
      </c>
      <c r="BD204" s="9" t="str">
        <f t="shared" si="18"/>
        <v>-</v>
      </c>
      <c r="BE204" s="9" t="s">
        <v>31</v>
      </c>
    </row>
    <row r="205" spans="1:60" s="38" customFormat="1">
      <c r="A205" s="4" t="s">
        <v>345</v>
      </c>
      <c r="B205" s="4"/>
      <c r="C205" s="5"/>
      <c r="D205" s="5"/>
      <c r="E205" s="4"/>
      <c r="F205" s="5" t="s">
        <v>464</v>
      </c>
      <c r="G205" s="5" t="s">
        <v>463</v>
      </c>
      <c r="H205" s="5" t="s">
        <v>464</v>
      </c>
      <c r="I205" s="5" t="s">
        <v>464</v>
      </c>
      <c r="J205" s="87"/>
      <c r="K205" s="87"/>
      <c r="L205" s="87"/>
      <c r="M205" s="87"/>
      <c r="N205" s="87"/>
      <c r="O205" s="78"/>
      <c r="P205" s="86"/>
      <c r="Q205" s="87"/>
      <c r="R205" s="87"/>
      <c r="S205" s="87"/>
      <c r="T205" s="87"/>
      <c r="U205" s="87"/>
      <c r="V205" s="86"/>
      <c r="W205" s="86"/>
      <c r="X205" s="102"/>
      <c r="Y205" s="7"/>
      <c r="Z205" s="7"/>
      <c r="AA205" s="7"/>
      <c r="AB205" s="7"/>
      <c r="AC205" s="7"/>
      <c r="AD205" s="87">
        <v>296</v>
      </c>
      <c r="AE205" s="9">
        <v>344.14962352941171</v>
      </c>
      <c r="AF205" s="87">
        <v>334.95857999999998</v>
      </c>
      <c r="AG205" s="9">
        <v>397.42392800000005</v>
      </c>
      <c r="AH205" s="77"/>
      <c r="AI205" s="77"/>
      <c r="AJ205" s="77"/>
      <c r="AK205" s="77"/>
      <c r="AL205" s="77"/>
      <c r="AM205" s="77"/>
      <c r="AN205" s="77"/>
      <c r="AO205" s="77"/>
      <c r="AP205" s="77"/>
      <c r="AQ205" s="77"/>
      <c r="AR205" s="77"/>
      <c r="AS205" s="77"/>
      <c r="AT205" s="77"/>
      <c r="AU205" s="77"/>
      <c r="AV205" s="77"/>
      <c r="AW205" s="77"/>
      <c r="AX205" s="77"/>
      <c r="AY205" s="77"/>
      <c r="AZ205" s="77"/>
      <c r="BA205" s="77"/>
      <c r="BB205" s="5">
        <f t="shared" si="16"/>
        <v>3</v>
      </c>
      <c r="BC205" s="9">
        <f t="shared" si="17"/>
        <v>325.03606784313723</v>
      </c>
      <c r="BD205" s="9">
        <f t="shared" si="18"/>
        <v>325.03606784313723</v>
      </c>
      <c r="BE205" s="9">
        <v>325.03606784313723</v>
      </c>
      <c r="BF205" s="77"/>
      <c r="BG205" s="77"/>
      <c r="BH205" s="77"/>
    </row>
    <row r="206" spans="1:60" s="38" customFormat="1">
      <c r="A206" s="4" t="s">
        <v>508</v>
      </c>
      <c r="B206" s="4"/>
      <c r="C206" s="5"/>
      <c r="D206" s="5"/>
      <c r="E206" s="4"/>
      <c r="F206" s="5" t="s">
        <v>464</v>
      </c>
      <c r="G206" s="25"/>
      <c r="H206" s="87"/>
      <c r="I206" s="87"/>
      <c r="J206" s="87"/>
      <c r="K206" s="87"/>
      <c r="L206" s="87"/>
      <c r="M206" s="87"/>
      <c r="N206" s="87"/>
      <c r="O206" s="78"/>
      <c r="P206" s="86"/>
      <c r="Q206" s="87"/>
      <c r="R206" s="87"/>
      <c r="S206" s="87"/>
      <c r="T206" s="87"/>
      <c r="U206" s="87"/>
      <c r="V206" s="86"/>
      <c r="W206" s="86"/>
      <c r="X206" s="102"/>
      <c r="Y206" s="7"/>
      <c r="Z206" s="7"/>
      <c r="AA206" s="7"/>
      <c r="AB206" s="7"/>
      <c r="AC206" s="7"/>
      <c r="AD206" s="87">
        <v>293</v>
      </c>
      <c r="AE206" s="168"/>
      <c r="AF206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  <c r="AV206" s="25"/>
      <c r="AW206" s="25"/>
      <c r="AX206" s="25"/>
      <c r="AY206" s="25"/>
      <c r="AZ206" s="25"/>
      <c r="BA206" s="25"/>
      <c r="BB206" s="5">
        <f t="shared" si="16"/>
        <v>1</v>
      </c>
      <c r="BC206" s="9">
        <f t="shared" si="17"/>
        <v>293</v>
      </c>
      <c r="BD206" s="9" t="str">
        <f t="shared" si="18"/>
        <v>-</v>
      </c>
      <c r="BE206" s="9" t="s">
        <v>31</v>
      </c>
      <c r="BF206" s="25"/>
      <c r="BG206" s="25"/>
      <c r="BH206" s="25"/>
    </row>
    <row r="207" spans="1:60" s="38" customFormat="1">
      <c r="A207" s="4" t="s">
        <v>478</v>
      </c>
      <c r="B207" s="4"/>
      <c r="C207" s="5"/>
      <c r="D207" s="5"/>
      <c r="E207" s="4"/>
      <c r="F207" s="5" t="s">
        <v>464</v>
      </c>
      <c r="G207" s="4"/>
      <c r="H207" s="87"/>
      <c r="I207" s="87"/>
      <c r="J207" s="87"/>
      <c r="K207" s="87"/>
      <c r="L207" s="87"/>
      <c r="M207" s="87"/>
      <c r="N207" s="87"/>
      <c r="O207" s="78"/>
      <c r="P207" s="86"/>
      <c r="Q207" s="87"/>
      <c r="R207" s="107"/>
      <c r="S207" s="107"/>
      <c r="T207" s="107"/>
      <c r="U207" s="107"/>
      <c r="V207" s="107"/>
      <c r="W207" s="107"/>
      <c r="X207" s="102"/>
      <c r="Y207" s="9"/>
      <c r="Z207" s="9"/>
      <c r="AA207" s="9"/>
      <c r="AB207" s="9"/>
      <c r="AC207" s="9"/>
      <c r="AD207" s="87">
        <v>291</v>
      </c>
      <c r="AE207" s="168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 s="5">
        <f t="shared" si="16"/>
        <v>1</v>
      </c>
      <c r="BC207" s="9">
        <f t="shared" si="17"/>
        <v>291</v>
      </c>
      <c r="BD207" s="9" t="str">
        <f t="shared" si="18"/>
        <v>-</v>
      </c>
      <c r="BE207" s="9" t="s">
        <v>31</v>
      </c>
      <c r="BF207"/>
      <c r="BG207"/>
      <c r="BH207"/>
    </row>
    <row r="208" spans="1:60" s="38" customFormat="1">
      <c r="A208" s="4" t="s">
        <v>91</v>
      </c>
      <c r="B208" s="4"/>
      <c r="C208" s="5"/>
      <c r="D208" s="5"/>
      <c r="E208" s="4"/>
      <c r="F208" s="5" t="s">
        <v>464</v>
      </c>
      <c r="G208" s="5" t="s">
        <v>463</v>
      </c>
      <c r="H208" s="5" t="s">
        <v>464</v>
      </c>
      <c r="I208" s="5" t="s">
        <v>464</v>
      </c>
      <c r="J208" s="5" t="s">
        <v>463</v>
      </c>
      <c r="K208" s="5" t="s">
        <v>464</v>
      </c>
      <c r="L208" s="87"/>
      <c r="M208" s="87"/>
      <c r="N208" s="87"/>
      <c r="O208" s="78"/>
      <c r="P208" s="86"/>
      <c r="Q208" s="87"/>
      <c r="R208" s="87"/>
      <c r="S208" s="87"/>
      <c r="T208" s="87"/>
      <c r="U208" s="87"/>
      <c r="V208" s="86"/>
      <c r="W208" s="86"/>
      <c r="X208" s="102"/>
      <c r="Y208" s="5"/>
      <c r="Z208" s="5"/>
      <c r="AA208" s="5"/>
      <c r="AB208" s="5"/>
      <c r="AC208" s="5"/>
      <c r="AD208" s="87">
        <v>290.5</v>
      </c>
      <c r="AE208" s="87">
        <v>176.79901074168797</v>
      </c>
      <c r="AF208" s="87">
        <v>363.38309333333336</v>
      </c>
      <c r="AG208" s="9">
        <v>275.58306600000003</v>
      </c>
      <c r="AH208" s="87">
        <v>433.785506</v>
      </c>
      <c r="AI208" s="87">
        <v>295.5</v>
      </c>
      <c r="AJ208" s="77"/>
      <c r="AK208" s="77"/>
      <c r="AL208" s="77"/>
      <c r="AM208" s="77"/>
      <c r="AN208" s="77"/>
      <c r="AO208" s="77"/>
      <c r="AP208" s="77"/>
      <c r="AQ208" s="77"/>
      <c r="AR208" s="77"/>
      <c r="AS208" s="77"/>
      <c r="AT208" s="77"/>
      <c r="AU208" s="77"/>
      <c r="AV208" s="77"/>
      <c r="AW208" s="77"/>
      <c r="AX208" s="77"/>
      <c r="AY208" s="77"/>
      <c r="AZ208" s="77"/>
      <c r="BA208" s="77"/>
      <c r="BB208" s="5">
        <f t="shared" si="16"/>
        <v>3</v>
      </c>
      <c r="BC208" s="9">
        <f t="shared" si="17"/>
        <v>276.89403469167377</v>
      </c>
      <c r="BD208" s="9">
        <f t="shared" si="18"/>
        <v>276.89403469167377</v>
      </c>
      <c r="BE208" s="9">
        <v>276.89403469167377</v>
      </c>
      <c r="BF208" s="77"/>
      <c r="BG208" s="77"/>
      <c r="BH208" s="77"/>
    </row>
    <row r="209" spans="1:60" s="38" customFormat="1">
      <c r="A209" s="4" t="s">
        <v>509</v>
      </c>
      <c r="B209" s="4"/>
      <c r="C209" s="5"/>
      <c r="D209" s="5"/>
      <c r="E209" s="4"/>
      <c r="F209" s="5" t="s">
        <v>464</v>
      </c>
      <c r="G209" s="77"/>
      <c r="H209" s="87"/>
      <c r="I209" s="87"/>
      <c r="J209" s="87"/>
      <c r="K209" s="87"/>
      <c r="L209" s="87"/>
      <c r="M209" s="87"/>
      <c r="N209" s="87"/>
      <c r="O209" s="78"/>
      <c r="P209" s="86"/>
      <c r="Q209" s="87"/>
      <c r="R209" s="87"/>
      <c r="S209" s="87"/>
      <c r="T209" s="87"/>
      <c r="U209" s="87"/>
      <c r="V209" s="86"/>
      <c r="W209" s="86"/>
      <c r="X209" s="102"/>
      <c r="Y209" s="5"/>
      <c r="Z209" s="5"/>
      <c r="AA209" s="5"/>
      <c r="AB209" s="5"/>
      <c r="AC209" s="5"/>
      <c r="AD209" s="87">
        <v>285</v>
      </c>
      <c r="AE209" s="168"/>
      <c r="AF209" s="77"/>
      <c r="AG209" s="77"/>
      <c r="AH209" s="77"/>
      <c r="AI209" s="77"/>
      <c r="AJ209" s="77"/>
      <c r="AK209" s="77"/>
      <c r="AL209" s="77"/>
      <c r="AM209" s="77"/>
      <c r="AN209" s="77"/>
      <c r="AO209" s="77"/>
      <c r="AP209" s="77"/>
      <c r="AQ209" s="77"/>
      <c r="AR209" s="77"/>
      <c r="AS209" s="77"/>
      <c r="AT209" s="77"/>
      <c r="AU209" s="77"/>
      <c r="AV209" s="77"/>
      <c r="AW209" s="77"/>
      <c r="AX209" s="77"/>
      <c r="AY209" s="77"/>
      <c r="AZ209" s="77"/>
      <c r="BA209" s="77"/>
      <c r="BB209" s="5">
        <f t="shared" si="16"/>
        <v>1</v>
      </c>
      <c r="BC209" s="9">
        <f t="shared" si="17"/>
        <v>285</v>
      </c>
      <c r="BD209" s="9" t="str">
        <f t="shared" si="18"/>
        <v>-</v>
      </c>
      <c r="BE209" s="9" t="s">
        <v>31</v>
      </c>
      <c r="BF209" s="77"/>
      <c r="BG209" s="77"/>
      <c r="BH209" s="77"/>
    </row>
    <row r="210" spans="1:60" s="25" customFormat="1">
      <c r="A210" s="1" t="s">
        <v>84</v>
      </c>
      <c r="B210" s="1"/>
      <c r="C210" s="331"/>
      <c r="D210" s="331"/>
      <c r="E210" s="1"/>
      <c r="F210" s="331" t="s">
        <v>464</v>
      </c>
      <c r="G210" s="331" t="s">
        <v>463</v>
      </c>
      <c r="H210" s="331" t="s">
        <v>464</v>
      </c>
      <c r="I210" s="331" t="s">
        <v>464</v>
      </c>
      <c r="J210" s="331" t="s">
        <v>463</v>
      </c>
      <c r="K210" s="331" t="s">
        <v>464</v>
      </c>
      <c r="L210" s="331" t="s">
        <v>464</v>
      </c>
      <c r="M210" s="331" t="s">
        <v>464</v>
      </c>
      <c r="N210" s="331" t="s">
        <v>464</v>
      </c>
      <c r="O210" s="331" t="s">
        <v>464</v>
      </c>
      <c r="P210" s="331" t="s">
        <v>464</v>
      </c>
      <c r="Q210" s="1" t="s">
        <v>464</v>
      </c>
      <c r="R210" s="199"/>
      <c r="S210" s="199"/>
      <c r="T210" s="199"/>
      <c r="U210" s="199"/>
      <c r="V210" s="188"/>
      <c r="W210" s="188"/>
      <c r="X210" s="188"/>
      <c r="Y210" s="7"/>
      <c r="Z210" s="7"/>
      <c r="AA210" s="7"/>
      <c r="AB210" s="7"/>
      <c r="AC210" s="7"/>
      <c r="AD210" s="198">
        <v>279</v>
      </c>
      <c r="AE210" s="84">
        <v>179.59308951406646</v>
      </c>
      <c r="AF210" s="84">
        <v>368.5266933333333</v>
      </c>
      <c r="AG210" s="7">
        <v>403.10393199999999</v>
      </c>
      <c r="AH210" s="84">
        <v>375.33951400000001</v>
      </c>
      <c r="AI210" s="84">
        <v>158</v>
      </c>
      <c r="AJ210" s="7">
        <v>238.64466999999999</v>
      </c>
      <c r="AK210" s="7">
        <v>260.490274</v>
      </c>
      <c r="AL210" s="7">
        <v>312</v>
      </c>
      <c r="AM210" s="7">
        <v>307.23319000000004</v>
      </c>
      <c r="AN210" s="7">
        <v>402.90684499999998</v>
      </c>
      <c r="AO210" s="7">
        <v>149.74366000000001</v>
      </c>
      <c r="BB210" s="331">
        <f t="shared" si="16"/>
        <v>3</v>
      </c>
      <c r="BC210" s="7">
        <f t="shared" si="17"/>
        <v>275.7065942824666</v>
      </c>
      <c r="BD210" s="7">
        <f t="shared" si="18"/>
        <v>275.7065942824666</v>
      </c>
      <c r="BE210" s="7">
        <v>275.7065942824666</v>
      </c>
    </row>
    <row r="211" spans="1:60" s="38" customFormat="1">
      <c r="A211" s="4" t="s">
        <v>510</v>
      </c>
      <c r="B211" s="4"/>
      <c r="C211" s="5"/>
      <c r="D211" s="5"/>
      <c r="E211" s="4"/>
      <c r="F211" s="5" t="s">
        <v>464</v>
      </c>
      <c r="G211" s="5" t="s">
        <v>463</v>
      </c>
      <c r="H211" s="5" t="s">
        <v>464</v>
      </c>
      <c r="I211" s="87"/>
      <c r="J211" s="87"/>
      <c r="K211" s="87"/>
      <c r="L211" s="87"/>
      <c r="M211" s="87"/>
      <c r="N211" s="87"/>
      <c r="O211" s="78"/>
      <c r="P211" s="86"/>
      <c r="Q211" s="87"/>
      <c r="R211" s="87"/>
      <c r="S211" s="87"/>
      <c r="T211" s="87"/>
      <c r="U211" s="87"/>
      <c r="V211" s="86"/>
      <c r="W211" s="86"/>
      <c r="X211" s="102"/>
      <c r="Y211" s="5"/>
      <c r="Z211" s="5"/>
      <c r="AA211" s="5"/>
      <c r="AB211" s="5"/>
      <c r="AC211" s="5"/>
      <c r="AD211" s="87">
        <v>276</v>
      </c>
      <c r="AE211" s="87">
        <v>165.63495038363169</v>
      </c>
      <c r="AF211" s="87">
        <v>393.81605999999999</v>
      </c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 s="5">
        <f t="shared" si="16"/>
        <v>3</v>
      </c>
      <c r="BC211" s="9">
        <f t="shared" si="17"/>
        <v>278.48367012787725</v>
      </c>
      <c r="BD211" s="9">
        <f t="shared" si="18"/>
        <v>278.48367012787725</v>
      </c>
      <c r="BE211" s="9">
        <v>278.48367012787725</v>
      </c>
      <c r="BF211"/>
      <c r="BG211"/>
      <c r="BH211"/>
    </row>
    <row r="212" spans="1:60" customFormat="1">
      <c r="A212" s="4" t="s">
        <v>511</v>
      </c>
      <c r="B212" s="4"/>
      <c r="C212" s="5"/>
      <c r="D212" s="5"/>
      <c r="E212" s="4"/>
      <c r="F212" s="5" t="s">
        <v>464</v>
      </c>
      <c r="G212" s="77"/>
      <c r="H212" s="101"/>
      <c r="I212" s="101"/>
      <c r="J212" s="101"/>
      <c r="K212" s="101"/>
      <c r="L212" s="101"/>
      <c r="M212" s="101"/>
      <c r="N212" s="101"/>
      <c r="O212" s="195"/>
      <c r="P212" s="86"/>
      <c r="Q212" s="101"/>
      <c r="R212" s="101"/>
      <c r="S212" s="101"/>
      <c r="T212" s="101"/>
      <c r="U212" s="101"/>
      <c r="V212" s="102"/>
      <c r="W212" s="102"/>
      <c r="X212" s="102"/>
      <c r="Y212" s="84"/>
      <c r="Z212" s="84"/>
      <c r="AA212" s="84"/>
      <c r="AB212" s="84"/>
      <c r="AC212" s="84"/>
      <c r="AD212" s="101">
        <v>271</v>
      </c>
      <c r="AE212" s="86"/>
      <c r="AF212" s="5"/>
      <c r="AG212" s="168"/>
      <c r="AH212" s="77"/>
      <c r="AI212" s="77"/>
      <c r="AJ212" s="77"/>
      <c r="AK212" s="77"/>
      <c r="AL212" s="77"/>
      <c r="AM212" s="77"/>
      <c r="AN212" s="77"/>
      <c r="AO212" s="77"/>
      <c r="AP212" s="77"/>
      <c r="AQ212" s="77"/>
      <c r="AR212" s="77"/>
      <c r="AS212" s="77"/>
      <c r="AT212" s="77"/>
      <c r="AU212" s="77"/>
      <c r="AV212" s="77"/>
      <c r="AW212" s="77"/>
      <c r="AX212" s="77"/>
      <c r="AY212" s="77"/>
      <c r="AZ212" s="77"/>
      <c r="BA212" s="77"/>
      <c r="BB212" s="5">
        <f t="shared" si="16"/>
        <v>1</v>
      </c>
      <c r="BC212" s="9">
        <f t="shared" si="17"/>
        <v>271</v>
      </c>
      <c r="BD212" s="9" t="str">
        <f t="shared" si="18"/>
        <v>-</v>
      </c>
      <c r="BE212" s="9" t="s">
        <v>31</v>
      </c>
      <c r="BF212" s="77"/>
      <c r="BG212" s="77"/>
      <c r="BH212" s="77"/>
    </row>
    <row r="213" spans="1:60" customFormat="1">
      <c r="A213" s="4" t="s">
        <v>346</v>
      </c>
      <c r="B213" s="4"/>
      <c r="C213" s="5"/>
      <c r="D213" s="5"/>
      <c r="E213" s="4"/>
      <c r="F213" s="5" t="s">
        <v>464</v>
      </c>
      <c r="G213" s="5" t="s">
        <v>463</v>
      </c>
      <c r="H213" s="5" t="s">
        <v>464</v>
      </c>
      <c r="I213" s="5" t="s">
        <v>464</v>
      </c>
      <c r="J213" s="5" t="s">
        <v>463</v>
      </c>
      <c r="K213" s="87"/>
      <c r="L213" s="87"/>
      <c r="M213" s="87"/>
      <c r="N213" s="87"/>
      <c r="O213" s="78"/>
      <c r="P213" s="86"/>
      <c r="Q213" s="87"/>
      <c r="R213" s="87"/>
      <c r="S213" s="87"/>
      <c r="T213" s="87"/>
      <c r="U213" s="87"/>
      <c r="V213" s="86"/>
      <c r="W213" s="86"/>
      <c r="X213" s="102"/>
      <c r="Y213" s="9"/>
      <c r="Z213" s="9"/>
      <c r="AA213" s="9"/>
      <c r="AB213" s="9"/>
      <c r="AC213" s="9"/>
      <c r="AD213" s="87">
        <v>263</v>
      </c>
      <c r="AE213" s="9">
        <v>273.04767161125312</v>
      </c>
      <c r="AF213" s="87">
        <v>271.03098</v>
      </c>
      <c r="AG213" s="9">
        <v>401.52043800000001</v>
      </c>
      <c r="AH213" s="87">
        <v>425.01934200000005</v>
      </c>
      <c r="AI213" s="77"/>
      <c r="AJ213" s="77"/>
      <c r="AK213" s="77"/>
      <c r="AL213" s="77"/>
      <c r="AM213" s="77"/>
      <c r="AN213" s="77"/>
      <c r="AO213" s="77"/>
      <c r="AP213" s="77"/>
      <c r="AQ213" s="77"/>
      <c r="AR213" s="77"/>
      <c r="AS213" s="77"/>
      <c r="AT213" s="77"/>
      <c r="AU213" s="77"/>
      <c r="AV213" s="77"/>
      <c r="AW213" s="77"/>
      <c r="AX213" s="77"/>
      <c r="AY213" s="77"/>
      <c r="AZ213" s="77"/>
      <c r="BA213" s="77"/>
      <c r="BB213" s="5">
        <f t="shared" si="16"/>
        <v>3</v>
      </c>
      <c r="BC213" s="9">
        <f t="shared" si="17"/>
        <v>269.02621720375106</v>
      </c>
      <c r="BD213" s="9">
        <f t="shared" si="18"/>
        <v>269.02621720375106</v>
      </c>
      <c r="BE213" s="9">
        <v>269.02621720375106</v>
      </c>
      <c r="BF213" s="77"/>
      <c r="BG213" s="77"/>
      <c r="BH213" s="77"/>
    </row>
    <row r="214" spans="1:60" customFormat="1">
      <c r="A214" s="4" t="s">
        <v>512</v>
      </c>
      <c r="B214" s="4"/>
      <c r="C214" s="5"/>
      <c r="D214" s="5"/>
      <c r="E214" s="4"/>
      <c r="F214" s="5" t="s">
        <v>464</v>
      </c>
      <c r="G214" s="77"/>
      <c r="H214" s="87"/>
      <c r="I214" s="87"/>
      <c r="J214" s="87"/>
      <c r="K214" s="87"/>
      <c r="L214" s="87"/>
      <c r="M214" s="87"/>
      <c r="N214" s="87"/>
      <c r="O214" s="78"/>
      <c r="P214" s="86"/>
      <c r="Q214" s="87"/>
      <c r="R214" s="87"/>
      <c r="S214" s="87"/>
      <c r="T214" s="87"/>
      <c r="U214" s="87"/>
      <c r="V214" s="86"/>
      <c r="W214" s="86"/>
      <c r="X214" s="102"/>
      <c r="Y214" s="9"/>
      <c r="Z214" s="9"/>
      <c r="AA214" s="9"/>
      <c r="AB214" s="9"/>
      <c r="AC214" s="9"/>
      <c r="AD214" s="87">
        <v>259</v>
      </c>
      <c r="AE214" s="168"/>
      <c r="AF214" s="77"/>
      <c r="AG214" s="77"/>
      <c r="AH214" s="77"/>
      <c r="AI214" s="77"/>
      <c r="AJ214" s="77"/>
      <c r="AK214" s="77"/>
      <c r="AL214" s="77"/>
      <c r="AM214" s="77"/>
      <c r="AN214" s="77"/>
      <c r="AO214" s="77"/>
      <c r="AP214" s="77"/>
      <c r="AQ214" s="77"/>
      <c r="AR214" s="77"/>
      <c r="AS214" s="77"/>
      <c r="AT214" s="77"/>
      <c r="AU214" s="77"/>
      <c r="AV214" s="77"/>
      <c r="AW214" s="77"/>
      <c r="AX214" s="77"/>
      <c r="AY214" s="77"/>
      <c r="AZ214" s="77"/>
      <c r="BA214" s="77"/>
      <c r="BB214" s="5">
        <f t="shared" si="16"/>
        <v>1</v>
      </c>
      <c r="BC214" s="9">
        <f t="shared" si="17"/>
        <v>259</v>
      </c>
      <c r="BD214" s="9" t="str">
        <f t="shared" si="18"/>
        <v>-</v>
      </c>
      <c r="BE214" s="9" t="s">
        <v>31</v>
      </c>
      <c r="BF214" s="77"/>
      <c r="BG214" s="77"/>
      <c r="BH214" s="77"/>
    </row>
    <row r="215" spans="1:60" customFormat="1">
      <c r="A215" s="4" t="s">
        <v>226</v>
      </c>
      <c r="B215" s="4"/>
      <c r="C215" s="5"/>
      <c r="D215" s="5"/>
      <c r="E215" s="4"/>
      <c r="F215" s="5" t="s">
        <v>464</v>
      </c>
      <c r="G215" s="5" t="s">
        <v>463</v>
      </c>
      <c r="H215" s="5" t="s">
        <v>464</v>
      </c>
      <c r="I215" s="5" t="s">
        <v>464</v>
      </c>
      <c r="J215" s="5" t="s">
        <v>463</v>
      </c>
      <c r="K215" s="87"/>
      <c r="L215" s="87"/>
      <c r="M215" s="87"/>
      <c r="N215" s="87"/>
      <c r="O215" s="78"/>
      <c r="P215" s="86"/>
      <c r="Q215" s="87"/>
      <c r="R215" s="87"/>
      <c r="S215" s="87"/>
      <c r="T215" s="87"/>
      <c r="U215" s="87"/>
      <c r="V215" s="86"/>
      <c r="W215" s="86"/>
      <c r="X215" s="102"/>
      <c r="Y215" s="9"/>
      <c r="Z215" s="9"/>
      <c r="AA215" s="9"/>
      <c r="AB215" s="9"/>
      <c r="AC215" s="9"/>
      <c r="AD215" s="87">
        <v>259</v>
      </c>
      <c r="AE215" s="87">
        <v>218.18323887468031</v>
      </c>
      <c r="AF215" s="87">
        <v>350.38938000000002</v>
      </c>
      <c r="AG215" s="9">
        <v>245.36074199999999</v>
      </c>
      <c r="AH215" s="87">
        <v>240.23551200000003</v>
      </c>
      <c r="AI215" s="77"/>
      <c r="AJ215" s="77"/>
      <c r="AK215" s="77"/>
      <c r="AL215" s="77"/>
      <c r="AM215" s="77"/>
      <c r="AN215" s="77"/>
      <c r="AO215" s="77"/>
      <c r="AP215" s="77"/>
      <c r="AQ215" s="77"/>
      <c r="AR215" s="77"/>
      <c r="AS215" s="77"/>
      <c r="AT215" s="77"/>
      <c r="AU215" s="77"/>
      <c r="AV215" s="77"/>
      <c r="AW215" s="77"/>
      <c r="AX215" s="77"/>
      <c r="AY215" s="77"/>
      <c r="AZ215" s="77"/>
      <c r="BA215" s="77"/>
      <c r="BB215" s="5">
        <f t="shared" si="16"/>
        <v>3</v>
      </c>
      <c r="BC215" s="9">
        <f t="shared" si="17"/>
        <v>275.85753962489343</v>
      </c>
      <c r="BD215" s="9">
        <f t="shared" si="18"/>
        <v>275.85753962489343</v>
      </c>
      <c r="BE215" s="9">
        <v>275.85753962489343</v>
      </c>
      <c r="BF215" s="77"/>
      <c r="BG215" s="77"/>
      <c r="BH215" s="77"/>
    </row>
    <row r="216" spans="1:60">
      <c r="A216" s="4" t="s">
        <v>513</v>
      </c>
      <c r="F216" s="5" t="s">
        <v>464</v>
      </c>
      <c r="G216" s="77"/>
      <c r="H216" s="87"/>
      <c r="I216" s="87"/>
      <c r="J216" s="87"/>
      <c r="K216" s="87"/>
      <c r="L216" s="87"/>
      <c r="M216" s="87"/>
      <c r="N216" s="87"/>
      <c r="O216" s="78"/>
      <c r="P216" s="86"/>
      <c r="Q216" s="87"/>
      <c r="R216" s="87"/>
      <c r="S216" s="87"/>
      <c r="T216" s="87"/>
      <c r="U216" s="87"/>
      <c r="V216" s="86"/>
      <c r="W216" s="87"/>
      <c r="X216" s="102"/>
      <c r="Y216" s="9"/>
      <c r="Z216" s="9"/>
      <c r="AA216" s="9"/>
      <c r="AB216" s="9"/>
      <c r="AC216" s="9"/>
      <c r="AD216" s="87">
        <v>252</v>
      </c>
      <c r="AE216" s="168"/>
      <c r="AF216" s="77"/>
      <c r="AG216" s="77"/>
      <c r="AH216" s="77"/>
      <c r="AI216" s="77"/>
      <c r="AJ216" s="77"/>
      <c r="AK216" s="77"/>
      <c r="AL216" s="77"/>
      <c r="AM216" s="77"/>
      <c r="AN216" s="77"/>
      <c r="AO216" s="77"/>
      <c r="AP216" s="77"/>
      <c r="AQ216" s="77"/>
      <c r="AR216" s="77"/>
      <c r="AS216" s="77"/>
      <c r="AT216" s="77"/>
      <c r="AU216" s="77"/>
      <c r="AV216" s="77"/>
      <c r="AW216" s="77"/>
      <c r="AX216" s="77"/>
      <c r="AY216" s="77"/>
      <c r="AZ216" s="77"/>
      <c r="BA216" s="77"/>
      <c r="BB216" s="5">
        <f t="shared" si="16"/>
        <v>1</v>
      </c>
      <c r="BC216" s="9">
        <f t="shared" si="17"/>
        <v>252</v>
      </c>
      <c r="BD216" s="9" t="str">
        <f t="shared" si="18"/>
        <v>-</v>
      </c>
      <c r="BE216" s="9" t="s">
        <v>31</v>
      </c>
      <c r="BF216" s="77"/>
      <c r="BG216" s="77"/>
      <c r="BH216" s="77"/>
    </row>
    <row r="217" spans="1:60" s="77" customFormat="1" ht="15" customHeight="1">
      <c r="A217" s="4" t="s">
        <v>56</v>
      </c>
      <c r="B217" s="4"/>
      <c r="C217" s="5"/>
      <c r="D217" s="5"/>
      <c r="E217" s="4"/>
      <c r="F217" s="5" t="s">
        <v>464</v>
      </c>
      <c r="H217" s="87"/>
      <c r="I217" s="87"/>
      <c r="J217" s="87"/>
      <c r="K217" s="87"/>
      <c r="L217" s="87"/>
      <c r="M217" s="87"/>
      <c r="N217" s="87"/>
      <c r="O217" s="78"/>
      <c r="P217" s="86"/>
      <c r="Q217" s="87"/>
      <c r="R217" s="87"/>
      <c r="S217" s="87"/>
      <c r="T217" s="87"/>
      <c r="U217" s="87"/>
      <c r="V217" s="86"/>
      <c r="W217" s="86"/>
      <c r="X217" s="102"/>
      <c r="Y217" s="5"/>
      <c r="Z217" s="5"/>
      <c r="AA217" s="5"/>
      <c r="AB217" s="5"/>
      <c r="AC217" s="5"/>
      <c r="AD217" s="87">
        <v>251</v>
      </c>
      <c r="AE217" s="168"/>
      <c r="AF217" s="25"/>
      <c r="BB217" s="5">
        <f t="shared" si="16"/>
        <v>1</v>
      </c>
      <c r="BC217" s="9">
        <f t="shared" si="17"/>
        <v>251</v>
      </c>
      <c r="BD217" s="9" t="str">
        <f t="shared" si="18"/>
        <v>-</v>
      </c>
      <c r="BE217" s="9" t="s">
        <v>31</v>
      </c>
    </row>
    <row r="218" spans="1:60" s="77" customFormat="1" ht="15" customHeight="1">
      <c r="A218" s="4" t="s">
        <v>514</v>
      </c>
      <c r="B218" s="4"/>
      <c r="C218" s="5"/>
      <c r="D218" s="5"/>
      <c r="E218" s="4"/>
      <c r="F218" s="5" t="s">
        <v>464</v>
      </c>
      <c r="G218" s="5" t="s">
        <v>463</v>
      </c>
      <c r="H218" s="5" t="s">
        <v>465</v>
      </c>
      <c r="J218" s="5" t="s">
        <v>463</v>
      </c>
      <c r="K218" s="87"/>
      <c r="L218" s="87"/>
      <c r="M218" s="87"/>
      <c r="N218" s="87"/>
      <c r="O218" s="78"/>
      <c r="P218" s="86"/>
      <c r="Q218" s="87"/>
      <c r="R218" s="87"/>
      <c r="S218" s="87"/>
      <c r="T218" s="87"/>
      <c r="U218" s="87"/>
      <c r="V218" s="86"/>
      <c r="W218" s="86"/>
      <c r="X218" s="102"/>
      <c r="Y218" s="5"/>
      <c r="Z218" s="5"/>
      <c r="AA218" s="5"/>
      <c r="AB218" s="5"/>
      <c r="AC218" s="5"/>
      <c r="AD218" s="87">
        <v>248</v>
      </c>
      <c r="AE218" s="9">
        <v>280.36374629156006</v>
      </c>
      <c r="AF218" s="87">
        <v>401.67842000000002</v>
      </c>
      <c r="AG218" s="168"/>
      <c r="AH218" s="87">
        <v>304.99711000000002</v>
      </c>
      <c r="BB218" s="5">
        <f t="shared" si="16"/>
        <v>3</v>
      </c>
      <c r="BC218" s="9">
        <f t="shared" si="17"/>
        <v>310.01405543052005</v>
      </c>
      <c r="BD218" s="9">
        <f t="shared" si="18"/>
        <v>310.01405543052005</v>
      </c>
      <c r="BE218" s="9">
        <v>310.01405543052005</v>
      </c>
    </row>
    <row r="219" spans="1:60" s="77" customFormat="1" ht="15" customHeight="1">
      <c r="A219" s="4" t="s">
        <v>79</v>
      </c>
      <c r="B219" s="4"/>
      <c r="C219" s="5"/>
      <c r="D219" s="5"/>
      <c r="E219" s="4"/>
      <c r="F219" s="5" t="s">
        <v>464</v>
      </c>
      <c r="G219" s="4"/>
      <c r="H219" s="87"/>
      <c r="I219" s="87"/>
      <c r="J219" s="87"/>
      <c r="K219" s="87"/>
      <c r="L219" s="87"/>
      <c r="M219" s="87"/>
      <c r="N219" s="87"/>
      <c r="O219" s="78"/>
      <c r="P219" s="86"/>
      <c r="Q219" s="87"/>
      <c r="R219" s="87"/>
      <c r="S219" s="87"/>
      <c r="T219" s="87"/>
      <c r="U219" s="87"/>
      <c r="V219" s="86"/>
      <c r="W219" s="107"/>
      <c r="X219" s="102"/>
      <c r="Y219" s="9"/>
      <c r="Z219" s="9"/>
      <c r="AA219" s="9"/>
      <c r="AB219" s="9"/>
      <c r="AC219" s="9"/>
      <c r="AD219" s="87">
        <v>247</v>
      </c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 s="5">
        <f t="shared" si="16"/>
        <v>1</v>
      </c>
      <c r="BC219" s="9">
        <f t="shared" si="17"/>
        <v>247</v>
      </c>
      <c r="BD219" s="9" t="str">
        <f t="shared" si="18"/>
        <v>-</v>
      </c>
      <c r="BE219" s="9" t="s">
        <v>31</v>
      </c>
      <c r="BF219"/>
      <c r="BG219"/>
      <c r="BH219"/>
    </row>
    <row r="220" spans="1:60">
      <c r="A220" s="4" t="s">
        <v>515</v>
      </c>
      <c r="F220" s="5" t="s">
        <v>464</v>
      </c>
      <c r="G220"/>
      <c r="H220" s="87"/>
      <c r="I220" s="87"/>
      <c r="J220" s="87"/>
      <c r="K220" s="87"/>
      <c r="L220" s="87"/>
      <c r="M220" s="87"/>
      <c r="N220" s="87"/>
      <c r="O220" s="78"/>
      <c r="P220" s="86"/>
      <c r="Q220" s="87"/>
      <c r="R220" s="87"/>
      <c r="S220" s="87"/>
      <c r="T220" s="87"/>
      <c r="U220" s="87"/>
      <c r="V220" s="86"/>
      <c r="W220" s="86"/>
      <c r="X220" s="102"/>
      <c r="Y220" s="193"/>
      <c r="Z220" s="193"/>
      <c r="AA220" s="193"/>
      <c r="AB220" s="193"/>
      <c r="AC220" s="193"/>
      <c r="AD220" s="87">
        <v>245</v>
      </c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 s="5">
        <f t="shared" si="16"/>
        <v>1</v>
      </c>
      <c r="BC220" s="9">
        <f t="shared" si="17"/>
        <v>245</v>
      </c>
      <c r="BD220" s="9" t="str">
        <f t="shared" si="18"/>
        <v>-</v>
      </c>
      <c r="BE220" s="9" t="s">
        <v>31</v>
      </c>
      <c r="BF220"/>
      <c r="BG220"/>
      <c r="BH220"/>
    </row>
    <row r="221" spans="1:60" s="25" customFormat="1" ht="15" customHeight="1">
      <c r="A221" s="4" t="s">
        <v>361</v>
      </c>
      <c r="B221" s="4"/>
      <c r="C221" s="5"/>
      <c r="D221" s="5"/>
      <c r="E221" s="4"/>
      <c r="F221" s="5" t="s">
        <v>464</v>
      </c>
      <c r="G221" s="4"/>
      <c r="H221" s="5" t="s">
        <v>464</v>
      </c>
      <c r="I221" s="5" t="s">
        <v>464</v>
      </c>
      <c r="J221" s="101"/>
      <c r="K221" s="101"/>
      <c r="L221" s="101"/>
      <c r="M221" s="101"/>
      <c r="N221" s="101"/>
      <c r="O221" s="195"/>
      <c r="P221" s="86"/>
      <c r="Q221" s="101"/>
      <c r="R221" s="194"/>
      <c r="S221" s="194"/>
      <c r="T221" s="194"/>
      <c r="U221" s="194"/>
      <c r="V221" s="102"/>
      <c r="W221" s="102"/>
      <c r="X221" s="102"/>
      <c r="Y221" s="28"/>
      <c r="Z221" s="28"/>
      <c r="AA221" s="28"/>
      <c r="AB221" s="28"/>
      <c r="AC221" s="28"/>
      <c r="AD221" s="101">
        <v>241</v>
      </c>
      <c r="AE221"/>
      <c r="AF221" s="87">
        <v>379.59767999999997</v>
      </c>
      <c r="AG221" s="9">
        <v>295.341838</v>
      </c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 s="5">
        <f>COUNTA(AD221:AG221)</f>
        <v>3</v>
      </c>
      <c r="BC221" s="9">
        <f>AVERAGE(AD221:AG221)</f>
        <v>305.31317266666662</v>
      </c>
      <c r="BD221" s="9">
        <f t="shared" si="18"/>
        <v>305.31317266666662</v>
      </c>
      <c r="BE221" s="9">
        <v>305.31317266666662</v>
      </c>
      <c r="BF221"/>
      <c r="BG221"/>
      <c r="BH221"/>
    </row>
    <row r="222" spans="1:60" s="25" customFormat="1" ht="15" customHeight="1">
      <c r="A222" s="1" t="s">
        <v>75</v>
      </c>
      <c r="B222" s="1"/>
      <c r="C222" s="331"/>
      <c r="D222" s="331"/>
      <c r="E222" s="1"/>
      <c r="F222" s="331" t="s">
        <v>464</v>
      </c>
      <c r="G222" s="331" t="s">
        <v>463</v>
      </c>
      <c r="H222" s="331" t="s">
        <v>465</v>
      </c>
      <c r="I222" s="331" t="s">
        <v>464</v>
      </c>
      <c r="J222" s="331" t="s">
        <v>463</v>
      </c>
      <c r="K222" s="331" t="s">
        <v>464</v>
      </c>
      <c r="L222" s="331" t="s">
        <v>464</v>
      </c>
      <c r="M222" s="331" t="s">
        <v>464</v>
      </c>
      <c r="N222" s="331" t="s">
        <v>464</v>
      </c>
      <c r="O222" s="331" t="s">
        <v>464</v>
      </c>
      <c r="P222" s="331" t="s">
        <v>466</v>
      </c>
      <c r="Q222" s="84"/>
      <c r="R222" s="84"/>
      <c r="S222" s="84"/>
      <c r="T222" s="84"/>
      <c r="U222" s="84"/>
      <c r="V222" s="85"/>
      <c r="W222" s="85"/>
      <c r="X222" s="188"/>
      <c r="Y222" s="196"/>
      <c r="Z222" s="196"/>
      <c r="AA222" s="196"/>
      <c r="AB222" s="196"/>
      <c r="AC222" s="196"/>
      <c r="AD222" s="84">
        <v>238</v>
      </c>
      <c r="AE222" s="84">
        <v>229.77621483375958</v>
      </c>
      <c r="AF222" s="84">
        <v>363.21163999999999</v>
      </c>
      <c r="AG222" s="7">
        <v>368.14949600000006</v>
      </c>
      <c r="AH222" s="84">
        <v>358.59709600000002</v>
      </c>
      <c r="AI222" s="84">
        <v>295.33333333000002</v>
      </c>
      <c r="AJ222" s="7">
        <v>283.74669400000005</v>
      </c>
      <c r="AK222" s="7">
        <v>316.81636800000001</v>
      </c>
      <c r="AL222" s="7">
        <v>357</v>
      </c>
      <c r="AM222" s="7">
        <v>371</v>
      </c>
      <c r="AN222" s="7">
        <v>416</v>
      </c>
      <c r="AO222" s="197"/>
      <c r="AP222" s="197"/>
      <c r="AQ222" s="197"/>
      <c r="AR222" s="197"/>
      <c r="AS222" s="197"/>
      <c r="AT222" s="197"/>
      <c r="AU222" s="197"/>
      <c r="AV222" s="197"/>
      <c r="AW222" s="197"/>
      <c r="AX222" s="197"/>
      <c r="AY222" s="197"/>
      <c r="AZ222" s="197"/>
      <c r="BA222" s="197"/>
      <c r="BB222" s="331">
        <f t="shared" ref="BB222:BB235" si="19">COUNTA(AD222:AF222)</f>
        <v>3</v>
      </c>
      <c r="BC222" s="7">
        <f t="shared" ref="BC222:BC235" si="20">AVERAGE(AD222:AF222)</f>
        <v>276.99595161125319</v>
      </c>
      <c r="BD222" s="7">
        <f t="shared" si="18"/>
        <v>276.99595161125319</v>
      </c>
      <c r="BE222" s="7">
        <v>276.99595161125319</v>
      </c>
      <c r="BF222" s="197"/>
      <c r="BG222" s="197"/>
      <c r="BH222" s="197"/>
    </row>
    <row r="223" spans="1:60" s="77" customFormat="1" ht="15" customHeight="1">
      <c r="A223" s="4" t="s">
        <v>516</v>
      </c>
      <c r="B223" s="4"/>
      <c r="C223" s="5"/>
      <c r="D223" s="5"/>
      <c r="E223" s="4"/>
      <c r="F223" s="5" t="s">
        <v>464</v>
      </c>
      <c r="G223" s="38"/>
      <c r="H223" s="87"/>
      <c r="I223" s="87"/>
      <c r="J223" s="87"/>
      <c r="K223" s="87"/>
      <c r="L223" s="87"/>
      <c r="M223" s="87"/>
      <c r="N223" s="87"/>
      <c r="O223" s="78"/>
      <c r="P223" s="86"/>
      <c r="Q223" s="87"/>
      <c r="R223" s="87"/>
      <c r="S223" s="87"/>
      <c r="T223" s="87"/>
      <c r="U223" s="87"/>
      <c r="V223" s="86"/>
      <c r="W223" s="86"/>
      <c r="X223" s="102"/>
      <c r="Y223" s="42"/>
      <c r="Z223" s="42"/>
      <c r="AA223" s="42"/>
      <c r="AB223" s="42"/>
      <c r="AC223" s="42"/>
      <c r="AD223" s="87">
        <v>229</v>
      </c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  <c r="BA223" s="38"/>
      <c r="BB223" s="5">
        <f t="shared" si="19"/>
        <v>1</v>
      </c>
      <c r="BC223" s="9">
        <f t="shared" si="20"/>
        <v>229</v>
      </c>
      <c r="BD223" s="9" t="str">
        <f t="shared" si="18"/>
        <v>-</v>
      </c>
      <c r="BE223" s="9" t="s">
        <v>31</v>
      </c>
      <c r="BF223" s="38"/>
      <c r="BG223" s="38"/>
      <c r="BH223" s="38"/>
    </row>
    <row r="224" spans="1:60" s="77" customFormat="1" ht="15" customHeight="1">
      <c r="A224" s="4" t="s">
        <v>517</v>
      </c>
      <c r="B224" s="4"/>
      <c r="C224" s="5"/>
      <c r="D224" s="5"/>
      <c r="E224" s="4"/>
      <c r="F224" s="5" t="s">
        <v>464</v>
      </c>
      <c r="G224" s="38"/>
      <c r="H224" s="5" t="s">
        <v>465</v>
      </c>
      <c r="I224" s="101"/>
      <c r="J224" s="101"/>
      <c r="K224" s="101"/>
      <c r="L224" s="101"/>
      <c r="M224" s="101"/>
      <c r="N224" s="101"/>
      <c r="O224" s="195"/>
      <c r="P224" s="86"/>
      <c r="Q224" s="101"/>
      <c r="R224" s="101"/>
      <c r="S224" s="101"/>
      <c r="T224" s="101"/>
      <c r="U224" s="101"/>
      <c r="V224" s="102"/>
      <c r="W224" s="102"/>
      <c r="X224" s="102"/>
      <c r="Y224" s="96"/>
      <c r="Z224" s="96"/>
      <c r="AA224" s="96"/>
      <c r="AB224" s="96"/>
      <c r="AC224" s="96"/>
      <c r="AD224" s="101">
        <v>229</v>
      </c>
      <c r="AE224" s="38"/>
      <c r="AF224" s="87">
        <v>433.45852000000002</v>
      </c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  <c r="BA224" s="38"/>
      <c r="BB224" s="5">
        <f t="shared" si="19"/>
        <v>2</v>
      </c>
      <c r="BC224" s="9">
        <f t="shared" si="20"/>
        <v>331.22926000000001</v>
      </c>
      <c r="BD224" s="9" t="str">
        <f t="shared" si="18"/>
        <v>331*</v>
      </c>
      <c r="BE224" s="9" t="s">
        <v>518</v>
      </c>
      <c r="BF224" s="38"/>
      <c r="BG224" s="38"/>
      <c r="BH224" s="38"/>
    </row>
    <row r="225" spans="1:60" s="25" customFormat="1" ht="15" customHeight="1">
      <c r="A225" s="4" t="s">
        <v>354</v>
      </c>
      <c r="B225" s="4"/>
      <c r="C225" s="5"/>
      <c r="D225" s="5"/>
      <c r="E225" s="4"/>
      <c r="F225" s="5" t="s">
        <v>464</v>
      </c>
      <c r="G225" s="5" t="s">
        <v>463</v>
      </c>
      <c r="H225" s="5" t="s">
        <v>464</v>
      </c>
      <c r="I225" s="5" t="s">
        <v>464</v>
      </c>
      <c r="J225" s="5" t="s">
        <v>463</v>
      </c>
      <c r="K225" s="87"/>
      <c r="L225" s="87"/>
      <c r="M225" s="87"/>
      <c r="N225" s="87"/>
      <c r="O225" s="78"/>
      <c r="P225" s="86"/>
      <c r="Q225" s="87"/>
      <c r="R225" s="87"/>
      <c r="S225" s="87"/>
      <c r="T225" s="87"/>
      <c r="U225" s="87"/>
      <c r="V225" s="86"/>
      <c r="W225" s="86"/>
      <c r="X225" s="102"/>
      <c r="Y225" s="96"/>
      <c r="Z225" s="96"/>
      <c r="AA225" s="96"/>
      <c r="AB225" s="96"/>
      <c r="AC225" s="96"/>
      <c r="AD225" s="87">
        <v>229</v>
      </c>
      <c r="AE225" s="9">
        <v>345.362841943734</v>
      </c>
      <c r="AF225" s="87">
        <v>413.69239999999996</v>
      </c>
      <c r="AG225" s="9">
        <v>375.24031600000001</v>
      </c>
      <c r="AH225" s="87">
        <v>414.893798</v>
      </c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  <c r="BA225" s="38"/>
      <c r="BB225" s="5">
        <f t="shared" si="19"/>
        <v>3</v>
      </c>
      <c r="BC225" s="9">
        <f t="shared" si="20"/>
        <v>329.35174731457801</v>
      </c>
      <c r="BD225" s="9">
        <f t="shared" si="18"/>
        <v>329.35174731457801</v>
      </c>
      <c r="BE225" s="9">
        <v>329.35174731457801</v>
      </c>
      <c r="BF225" s="38"/>
      <c r="BG225" s="38"/>
      <c r="BH225" s="38"/>
    </row>
    <row r="226" spans="1:60" s="25" customFormat="1" ht="15" customHeight="1">
      <c r="A226" s="1" t="s">
        <v>232</v>
      </c>
      <c r="B226" s="1"/>
      <c r="C226" s="331"/>
      <c r="D226" s="331"/>
      <c r="E226" s="1"/>
      <c r="F226" s="331" t="s">
        <v>464</v>
      </c>
      <c r="G226" s="331" t="s">
        <v>463</v>
      </c>
      <c r="H226" s="84"/>
      <c r="I226" s="84"/>
      <c r="J226" s="84"/>
      <c r="K226" s="84"/>
      <c r="L226" s="84"/>
      <c r="M226" s="84"/>
      <c r="N226" s="84"/>
      <c r="O226" s="79"/>
      <c r="P226" s="85"/>
      <c r="Q226" s="84"/>
      <c r="R226" s="84"/>
      <c r="S226" s="84"/>
      <c r="T226" s="84"/>
      <c r="U226" s="84"/>
      <c r="V226" s="189"/>
      <c r="W226" s="85"/>
      <c r="X226" s="188"/>
      <c r="Y226" s="201"/>
      <c r="Z226" s="201"/>
      <c r="AA226" s="201"/>
      <c r="AB226" s="201"/>
      <c r="AC226" s="201"/>
      <c r="AD226" s="84">
        <v>221</v>
      </c>
      <c r="AE226" s="84">
        <v>232.2761800511509</v>
      </c>
      <c r="AF226" s="197"/>
      <c r="AG226" s="197"/>
      <c r="AH226" s="197"/>
      <c r="AI226" s="197"/>
      <c r="AJ226" s="197"/>
      <c r="AK226" s="197"/>
      <c r="AL226" s="197"/>
      <c r="AM226" s="197"/>
      <c r="AN226" s="197"/>
      <c r="AO226" s="197"/>
      <c r="AP226" s="197"/>
      <c r="AQ226" s="197"/>
      <c r="AR226" s="197"/>
      <c r="AS226" s="197"/>
      <c r="AT226" s="197"/>
      <c r="AU226" s="197"/>
      <c r="AV226" s="197"/>
      <c r="AW226" s="197"/>
      <c r="AX226" s="197"/>
      <c r="AY226" s="197"/>
      <c r="AZ226" s="197"/>
      <c r="BA226" s="197"/>
      <c r="BB226" s="331">
        <f t="shared" si="19"/>
        <v>2</v>
      </c>
      <c r="BC226" s="7">
        <f t="shared" si="20"/>
        <v>226.63809002557545</v>
      </c>
      <c r="BD226" s="7" t="str">
        <f t="shared" si="18"/>
        <v>227*</v>
      </c>
      <c r="BE226" s="7" t="s">
        <v>519</v>
      </c>
      <c r="BF226" s="197"/>
      <c r="BG226" s="197"/>
      <c r="BH226" s="197"/>
    </row>
    <row r="227" spans="1:60" customFormat="1" ht="15" customHeight="1">
      <c r="A227" s="4" t="s">
        <v>520</v>
      </c>
      <c r="B227" s="4"/>
      <c r="C227" s="5"/>
      <c r="D227" s="5"/>
      <c r="E227" s="4"/>
      <c r="F227" s="5" t="s">
        <v>464</v>
      </c>
      <c r="G227" s="5" t="s">
        <v>463</v>
      </c>
      <c r="H227" s="101"/>
      <c r="I227" s="101"/>
      <c r="J227" s="101"/>
      <c r="K227" s="101"/>
      <c r="L227" s="101"/>
      <c r="M227" s="101"/>
      <c r="N227" s="101"/>
      <c r="O227" s="195"/>
      <c r="P227" s="86"/>
      <c r="Q227" s="101"/>
      <c r="R227" s="194"/>
      <c r="S227" s="194"/>
      <c r="T227" s="194"/>
      <c r="U227" s="194"/>
      <c r="V227" s="102"/>
      <c r="W227" s="194"/>
      <c r="X227" s="102"/>
      <c r="Y227" s="97"/>
      <c r="Z227" s="97"/>
      <c r="AA227" s="97"/>
      <c r="AB227" s="97"/>
      <c r="AC227" s="97"/>
      <c r="AD227" s="101">
        <v>214</v>
      </c>
      <c r="AE227" s="9">
        <v>253.52588439897696</v>
      </c>
      <c r="BB227" s="5">
        <f t="shared" si="19"/>
        <v>2</v>
      </c>
      <c r="BC227" s="9">
        <f t="shared" si="20"/>
        <v>233.76294219948846</v>
      </c>
      <c r="BD227" s="9" t="str">
        <f t="shared" si="18"/>
        <v>234*</v>
      </c>
      <c r="BE227" s="9" t="s">
        <v>521</v>
      </c>
    </row>
    <row r="228" spans="1:60" s="25" customFormat="1" ht="15" customHeight="1">
      <c r="A228" s="1" t="s">
        <v>105</v>
      </c>
      <c r="B228" s="1"/>
      <c r="C228" s="331"/>
      <c r="D228" s="331"/>
      <c r="E228" s="1"/>
      <c r="F228" s="331" t="s">
        <v>464</v>
      </c>
      <c r="G228" s="331" t="s">
        <v>463</v>
      </c>
      <c r="H228" s="331" t="s">
        <v>464</v>
      </c>
      <c r="I228" s="331" t="s">
        <v>464</v>
      </c>
      <c r="J228" s="331" t="s">
        <v>464</v>
      </c>
      <c r="K228" s="331" t="s">
        <v>464</v>
      </c>
      <c r="L228" s="331" t="s">
        <v>464</v>
      </c>
      <c r="M228" s="331" t="s">
        <v>464</v>
      </c>
      <c r="N228" s="331" t="s">
        <v>464</v>
      </c>
      <c r="O228" s="331" t="s">
        <v>464</v>
      </c>
      <c r="P228" s="331" t="s">
        <v>464</v>
      </c>
      <c r="Q228" s="331" t="s">
        <v>464</v>
      </c>
      <c r="R228" s="331" t="s">
        <v>464</v>
      </c>
      <c r="S228" s="84"/>
      <c r="T228" s="84"/>
      <c r="U228" s="84"/>
      <c r="V228" s="85"/>
      <c r="W228" s="85"/>
      <c r="X228" s="188"/>
      <c r="Y228" s="196"/>
      <c r="Z228" s="196"/>
      <c r="AA228" s="196"/>
      <c r="AB228" s="196"/>
      <c r="AC228" s="196"/>
      <c r="AD228" s="84">
        <v>211</v>
      </c>
      <c r="AE228" s="331">
        <v>186</v>
      </c>
      <c r="AF228" s="84">
        <v>319.71148000000005</v>
      </c>
      <c r="AG228" s="7">
        <v>442.14753000000002</v>
      </c>
      <c r="AH228" s="84">
        <v>563.22787399999993</v>
      </c>
      <c r="AI228" s="84">
        <v>291.66666666999998</v>
      </c>
      <c r="AJ228" s="7">
        <v>279.60977000000003</v>
      </c>
      <c r="AK228" s="7">
        <v>253.94320600000003</v>
      </c>
      <c r="AL228" s="7">
        <v>249</v>
      </c>
      <c r="AM228" s="7">
        <v>248.26950499999998</v>
      </c>
      <c r="AN228" s="7">
        <v>438.53710999999993</v>
      </c>
      <c r="AO228" s="7">
        <v>169.06043</v>
      </c>
      <c r="AP228" s="7">
        <v>359.50860000000006</v>
      </c>
      <c r="AQ228" s="331"/>
      <c r="AR228" s="197"/>
      <c r="AS228" s="197"/>
      <c r="AT228" s="197"/>
      <c r="AU228" s="197"/>
      <c r="AV228" s="197"/>
      <c r="AW228" s="197"/>
      <c r="AX228" s="197"/>
      <c r="AY228" s="197"/>
      <c r="AZ228" s="197"/>
      <c r="BA228" s="197"/>
      <c r="BB228" s="331">
        <f t="shared" si="19"/>
        <v>3</v>
      </c>
      <c r="BC228" s="7">
        <f t="shared" si="20"/>
        <v>238.90382666666667</v>
      </c>
      <c r="BD228" s="7">
        <f t="shared" si="18"/>
        <v>238.90382666666667</v>
      </c>
      <c r="BE228" s="7">
        <v>238.90382666666667</v>
      </c>
      <c r="BF228" s="197"/>
      <c r="BG228" s="197"/>
      <c r="BH228" s="197"/>
    </row>
    <row r="229" spans="1:60" customFormat="1" ht="15" customHeight="1">
      <c r="A229" s="4" t="s">
        <v>349</v>
      </c>
      <c r="B229" s="4"/>
      <c r="C229" s="5"/>
      <c r="D229" s="5"/>
      <c r="E229" s="4"/>
      <c r="F229" s="5" t="s">
        <v>464</v>
      </c>
      <c r="G229" s="4"/>
      <c r="H229" s="87"/>
      <c r="I229" s="87"/>
      <c r="J229" s="87"/>
      <c r="K229" s="87"/>
      <c r="L229" s="87"/>
      <c r="M229" s="87"/>
      <c r="N229" s="87"/>
      <c r="O229" s="78"/>
      <c r="P229" s="86"/>
      <c r="Q229" s="87"/>
      <c r="R229" s="87"/>
      <c r="S229" s="87"/>
      <c r="T229" s="87"/>
      <c r="U229" s="87"/>
      <c r="V229" s="86"/>
      <c r="W229" s="87"/>
      <c r="X229" s="86"/>
      <c r="Y229" s="193"/>
      <c r="Z229" s="193"/>
      <c r="AA229" s="193"/>
      <c r="AB229" s="193"/>
      <c r="AC229" s="193"/>
      <c r="AD229" s="87">
        <v>202.5</v>
      </c>
      <c r="BB229" s="5">
        <f t="shared" si="19"/>
        <v>1</v>
      </c>
      <c r="BC229" s="9">
        <f t="shared" si="20"/>
        <v>202.5</v>
      </c>
      <c r="BD229" s="9" t="str">
        <f t="shared" si="18"/>
        <v>-</v>
      </c>
      <c r="BE229" s="9" t="s">
        <v>31</v>
      </c>
    </row>
    <row r="230" spans="1:60" s="77" customFormat="1" ht="15" customHeight="1">
      <c r="A230" s="4" t="s">
        <v>95</v>
      </c>
      <c r="B230" s="4"/>
      <c r="C230" s="5"/>
      <c r="D230" s="5"/>
      <c r="E230" s="4"/>
      <c r="F230" s="5" t="s">
        <v>464</v>
      </c>
      <c r="G230" s="5" t="s">
        <v>463</v>
      </c>
      <c r="H230" s="87"/>
      <c r="I230" s="87"/>
      <c r="J230" s="87"/>
      <c r="K230" s="87"/>
      <c r="L230" s="87"/>
      <c r="M230" s="87"/>
      <c r="N230" s="87"/>
      <c r="O230" s="78"/>
      <c r="P230" s="86"/>
      <c r="Q230" s="87"/>
      <c r="R230" s="87"/>
      <c r="S230" s="87"/>
      <c r="T230" s="87"/>
      <c r="U230" s="87"/>
      <c r="V230" s="86"/>
      <c r="W230" s="86"/>
      <c r="X230" s="102"/>
      <c r="Y230" s="193"/>
      <c r="Z230" s="193"/>
      <c r="AA230" s="193"/>
      <c r="AB230" s="193"/>
      <c r="AC230" s="193"/>
      <c r="AD230" s="87">
        <v>200</v>
      </c>
      <c r="AE230" s="87">
        <v>198.19577186700764</v>
      </c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 s="5">
        <f t="shared" si="19"/>
        <v>2</v>
      </c>
      <c r="BC230" s="9">
        <f t="shared" si="20"/>
        <v>199.09788593350382</v>
      </c>
      <c r="BD230" s="9" t="str">
        <f t="shared" si="18"/>
        <v>199*</v>
      </c>
      <c r="BE230" s="9" t="s">
        <v>522</v>
      </c>
      <c r="BF230"/>
      <c r="BG230"/>
      <c r="BH230"/>
    </row>
    <row r="231" spans="1:60">
      <c r="A231" s="4" t="s">
        <v>523</v>
      </c>
      <c r="F231" s="5" t="s">
        <v>464</v>
      </c>
      <c r="H231" s="87"/>
      <c r="I231" s="87"/>
      <c r="J231" s="87"/>
      <c r="K231" s="87"/>
      <c r="L231" s="87"/>
      <c r="M231" s="87"/>
      <c r="N231" s="87"/>
      <c r="O231" s="78"/>
      <c r="P231" s="86"/>
      <c r="Q231" s="86"/>
      <c r="R231" s="87"/>
      <c r="S231" s="87"/>
      <c r="T231" s="87"/>
      <c r="U231" s="87"/>
      <c r="V231" s="86"/>
      <c r="W231" s="86"/>
      <c r="X231" s="86"/>
      <c r="Y231" s="193"/>
      <c r="Z231" s="193"/>
      <c r="AA231" s="193"/>
      <c r="AB231" s="193"/>
      <c r="AC231" s="193"/>
      <c r="AD231" s="87">
        <v>190</v>
      </c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 s="5">
        <f t="shared" si="19"/>
        <v>1</v>
      </c>
      <c r="BC231" s="9">
        <f t="shared" si="20"/>
        <v>190</v>
      </c>
      <c r="BD231" s="9" t="str">
        <f t="shared" si="18"/>
        <v>-</v>
      </c>
      <c r="BE231" s="9" t="s">
        <v>31</v>
      </c>
      <c r="BF231"/>
      <c r="BG231"/>
      <c r="BH231"/>
    </row>
    <row r="232" spans="1:60">
      <c r="A232" s="4" t="s">
        <v>524</v>
      </c>
      <c r="F232" s="5" t="s">
        <v>464</v>
      </c>
      <c r="H232" s="87"/>
      <c r="I232" s="87"/>
      <c r="J232" s="87"/>
      <c r="K232" s="87"/>
      <c r="L232" s="87"/>
      <c r="M232" s="87"/>
      <c r="N232" s="87"/>
      <c r="O232" s="78"/>
      <c r="P232" s="86"/>
      <c r="Q232" s="87"/>
      <c r="R232" s="87"/>
      <c r="S232" s="87"/>
      <c r="T232" s="87"/>
      <c r="U232" s="87"/>
      <c r="V232" s="86"/>
      <c r="W232" s="86"/>
      <c r="X232" s="102"/>
      <c r="Y232" s="193"/>
      <c r="Z232" s="193"/>
      <c r="AA232" s="193"/>
      <c r="AB232" s="193"/>
      <c r="AC232" s="193"/>
      <c r="AD232" s="87">
        <v>165</v>
      </c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 s="5">
        <f t="shared" si="19"/>
        <v>1</v>
      </c>
      <c r="BC232" s="9">
        <f t="shared" si="20"/>
        <v>165</v>
      </c>
      <c r="BD232" s="9" t="str">
        <f t="shared" si="18"/>
        <v>-</v>
      </c>
      <c r="BE232" s="9" t="s">
        <v>31</v>
      </c>
      <c r="BF232"/>
      <c r="BG232"/>
      <c r="BH232"/>
    </row>
    <row r="233" spans="1:60" s="1" customFormat="1">
      <c r="A233" s="1" t="s">
        <v>106</v>
      </c>
      <c r="C233" s="331"/>
      <c r="D233" s="331"/>
      <c r="F233" s="331" t="s">
        <v>464</v>
      </c>
      <c r="G233" s="331" t="s">
        <v>463</v>
      </c>
      <c r="H233" s="331" t="s">
        <v>464</v>
      </c>
      <c r="I233" s="331" t="s">
        <v>464</v>
      </c>
      <c r="J233" s="331" t="s">
        <v>463</v>
      </c>
      <c r="K233" s="331" t="s">
        <v>464</v>
      </c>
      <c r="L233" s="331" t="s">
        <v>464</v>
      </c>
      <c r="M233" s="331" t="s">
        <v>464</v>
      </c>
      <c r="N233" s="331" t="s">
        <v>464</v>
      </c>
      <c r="O233" s="331" t="s">
        <v>464</v>
      </c>
      <c r="P233" s="331" t="s">
        <v>464</v>
      </c>
      <c r="Q233" s="198"/>
      <c r="R233" s="198"/>
      <c r="S233" s="198"/>
      <c r="T233" s="198"/>
      <c r="U233" s="198"/>
      <c r="V233" s="199"/>
      <c r="W233" s="188"/>
      <c r="X233" s="188"/>
      <c r="Y233" s="200"/>
      <c r="Z233" s="200"/>
      <c r="AA233" s="200"/>
      <c r="AB233" s="200"/>
      <c r="AC233" s="200"/>
      <c r="AD233" s="198">
        <v>148.5</v>
      </c>
      <c r="AE233" s="84">
        <v>221.07535549872122</v>
      </c>
      <c r="AF233" s="84">
        <v>356.48822000000001</v>
      </c>
      <c r="AG233" s="7">
        <v>438.67560000000003</v>
      </c>
      <c r="AH233" s="84">
        <v>394.87784600000003</v>
      </c>
      <c r="AI233" s="84">
        <v>367.25</v>
      </c>
      <c r="AJ233" s="7">
        <v>251.11422600000003</v>
      </c>
      <c r="AK233" s="7">
        <v>289.43404600000002</v>
      </c>
      <c r="AL233" s="7">
        <v>289</v>
      </c>
      <c r="AM233" s="7">
        <v>279.28615000000008</v>
      </c>
      <c r="AN233" s="7">
        <v>355.93415000000005</v>
      </c>
      <c r="AO233" s="331"/>
      <c r="AP233" s="331"/>
      <c r="AQ233" s="331"/>
      <c r="AR233" s="331"/>
      <c r="AS233" s="25"/>
      <c r="AT233" s="25"/>
      <c r="AU233" s="25"/>
      <c r="AV233" s="25"/>
      <c r="AW233" s="25"/>
      <c r="AX233" s="25"/>
      <c r="AY233" s="25"/>
      <c r="AZ233" s="25"/>
      <c r="BA233" s="25"/>
      <c r="BB233" s="331">
        <f t="shared" si="19"/>
        <v>3</v>
      </c>
      <c r="BC233" s="7">
        <f t="shared" si="20"/>
        <v>242.02119183290711</v>
      </c>
      <c r="BD233" s="7">
        <f t="shared" si="18"/>
        <v>242.02119183290711</v>
      </c>
      <c r="BE233" s="7">
        <v>242.02119183290711</v>
      </c>
      <c r="BF233" s="25"/>
      <c r="BG233" s="25"/>
      <c r="BH233" s="25"/>
    </row>
    <row r="234" spans="1:60">
      <c r="A234" s="4" t="s">
        <v>525</v>
      </c>
      <c r="F234" s="5" t="s">
        <v>464</v>
      </c>
      <c r="H234" s="5" t="s">
        <v>464</v>
      </c>
      <c r="I234" s="87"/>
      <c r="J234" s="87"/>
      <c r="K234" s="87"/>
      <c r="L234" s="87"/>
      <c r="M234" s="87"/>
      <c r="N234" s="87"/>
      <c r="O234" s="78"/>
      <c r="P234" s="86"/>
      <c r="Q234" s="87"/>
      <c r="R234" s="87"/>
      <c r="S234" s="87"/>
      <c r="T234" s="87"/>
      <c r="U234" s="87"/>
      <c r="V234" s="86"/>
      <c r="W234" s="86"/>
      <c r="X234" s="102"/>
      <c r="Y234" s="193"/>
      <c r="Z234" s="193"/>
      <c r="AA234" s="193"/>
      <c r="AB234" s="193"/>
      <c r="AC234" s="193"/>
      <c r="AD234" s="87">
        <v>122</v>
      </c>
      <c r="AE234"/>
      <c r="AF234" s="87">
        <v>415.38243999999997</v>
      </c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 s="5">
        <f t="shared" si="19"/>
        <v>2</v>
      </c>
      <c r="BC234" s="9">
        <f t="shared" si="20"/>
        <v>268.69121999999999</v>
      </c>
      <c r="BD234" s="9" t="str">
        <f t="shared" si="18"/>
        <v>269*</v>
      </c>
      <c r="BE234" s="9" t="s">
        <v>526</v>
      </c>
      <c r="BF234"/>
      <c r="BG234"/>
      <c r="BH234"/>
    </row>
    <row r="235" spans="1:60">
      <c r="A235" s="4" t="s">
        <v>343</v>
      </c>
      <c r="F235" s="5" t="s">
        <v>464</v>
      </c>
      <c r="H235" s="87"/>
      <c r="I235" s="87"/>
      <c r="J235" s="87"/>
      <c r="K235" s="87"/>
      <c r="L235" s="87"/>
      <c r="M235" s="87"/>
      <c r="N235" s="87"/>
      <c r="O235" s="78"/>
      <c r="P235" s="86"/>
      <c r="Q235" s="87"/>
      <c r="R235" s="87"/>
      <c r="S235" s="87"/>
      <c r="T235" s="87"/>
      <c r="U235" s="87"/>
      <c r="V235" s="86"/>
      <c r="W235" s="86"/>
      <c r="X235" s="102"/>
      <c r="Y235" s="193"/>
      <c r="Z235" s="193"/>
      <c r="AA235" s="193"/>
      <c r="AB235" s="193"/>
      <c r="AC235" s="193"/>
      <c r="AD235" s="87">
        <v>107</v>
      </c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 s="5">
        <f t="shared" si="19"/>
        <v>1</v>
      </c>
      <c r="BC235" s="9">
        <f t="shared" si="20"/>
        <v>107</v>
      </c>
      <c r="BD235" s="9" t="str">
        <f t="shared" si="18"/>
        <v>-</v>
      </c>
      <c r="BE235" s="9" t="s">
        <v>31</v>
      </c>
      <c r="BF235"/>
      <c r="BG235"/>
      <c r="BH235"/>
    </row>
    <row r="236" spans="1:60" s="269" customFormat="1">
      <c r="A236" s="262"/>
      <c r="B236" s="262"/>
      <c r="C236" s="263"/>
      <c r="D236" s="263"/>
      <c r="E236" s="262"/>
      <c r="F236" s="263"/>
      <c r="G236" s="262"/>
      <c r="H236" s="264"/>
      <c r="I236" s="264"/>
      <c r="J236" s="264"/>
      <c r="K236" s="264"/>
      <c r="L236" s="264"/>
      <c r="M236" s="264"/>
      <c r="N236" s="264"/>
      <c r="O236" s="265"/>
      <c r="P236" s="266"/>
      <c r="Q236" s="264"/>
      <c r="R236" s="264"/>
      <c r="S236" s="264"/>
      <c r="T236" s="264"/>
      <c r="U236" s="264"/>
      <c r="V236" s="266"/>
      <c r="W236" s="266"/>
      <c r="X236" s="267"/>
      <c r="Y236" s="268"/>
      <c r="Z236" s="268"/>
      <c r="AA236" s="268"/>
      <c r="AB236" s="268"/>
      <c r="AC236" s="268"/>
      <c r="AD236" s="264"/>
      <c r="BE236" s="263"/>
    </row>
    <row r="237" spans="1:60">
      <c r="A237" s="4" t="s">
        <v>332</v>
      </c>
      <c r="G237" s="5" t="s">
        <v>463</v>
      </c>
      <c r="H237" s="4"/>
      <c r="I237" s="9"/>
      <c r="K237" s="9"/>
      <c r="L237" s="87"/>
      <c r="M237" s="87"/>
      <c r="N237" s="87"/>
      <c r="O237" s="87"/>
      <c r="P237" s="87"/>
      <c r="Q237" s="78"/>
      <c r="R237" s="92"/>
      <c r="S237" s="92"/>
      <c r="T237" s="87"/>
      <c r="U237" s="87"/>
      <c r="V237" s="101"/>
      <c r="W237" s="101"/>
      <c r="X237" s="86"/>
      <c r="Y237" s="86"/>
      <c r="Z237" s="86"/>
      <c r="AA237" s="86"/>
      <c r="AB237" s="86"/>
      <c r="AC237" s="86"/>
      <c r="AD237" s="86"/>
      <c r="AE237" s="9">
        <v>415.95009514066493</v>
      </c>
      <c r="AF237" s="87"/>
      <c r="AG237" s="168"/>
      <c r="AH237" s="77"/>
      <c r="AI237" s="77"/>
      <c r="AJ237" s="77"/>
      <c r="AK237" s="77"/>
      <c r="AL237" s="77"/>
      <c r="AM237" s="77"/>
      <c r="AN237" s="77"/>
      <c r="AO237" s="77"/>
      <c r="AP237" s="77"/>
      <c r="AQ237" s="77"/>
      <c r="AR237" s="77"/>
      <c r="AS237" s="77"/>
      <c r="AT237" s="77"/>
      <c r="AU237" s="77"/>
      <c r="AV237" s="77"/>
      <c r="AW237" s="77"/>
      <c r="AX237" s="77"/>
      <c r="AY237" s="77"/>
      <c r="AZ237" s="77"/>
      <c r="BA237" s="77"/>
      <c r="BB237" s="5">
        <f t="shared" ref="BB237:BB243" si="21">COUNTA(AE237:AG237)</f>
        <v>1</v>
      </c>
      <c r="BC237" s="9">
        <f t="shared" ref="BC237:BC267" si="22">AVERAGE(AE237:AG237)</f>
        <v>415.95009514066493</v>
      </c>
      <c r="BD237" s="9" t="str">
        <f t="shared" ref="BD237:BD267" si="23">IF(BB237=3,BC237,IF(BB237=2,ROUND(BC237,0)&amp;"*",IF(BB237=1,"-")))</f>
        <v>-</v>
      </c>
      <c r="BE237" s="5" t="s">
        <v>31</v>
      </c>
      <c r="BF237" s="77"/>
      <c r="BG237" s="77"/>
      <c r="BH237" s="77"/>
    </row>
    <row r="238" spans="1:60">
      <c r="A238" s="4" t="s">
        <v>354</v>
      </c>
      <c r="G238" s="5" t="s">
        <v>463</v>
      </c>
      <c r="H238" s="5" t="s">
        <v>464</v>
      </c>
      <c r="I238" s="5" t="s">
        <v>464</v>
      </c>
      <c r="J238" s="5" t="s">
        <v>463</v>
      </c>
      <c r="K238" s="4"/>
      <c r="L238" s="24"/>
      <c r="M238" s="24"/>
      <c r="N238" s="24"/>
      <c r="O238" s="24"/>
      <c r="P238" s="24"/>
      <c r="R238" s="24"/>
      <c r="S238" s="24"/>
      <c r="V238" s="5"/>
      <c r="W238" s="5"/>
      <c r="X238" s="5"/>
      <c r="Y238" s="5"/>
      <c r="Z238" s="5"/>
      <c r="AA238" s="5"/>
      <c r="AB238" s="5"/>
      <c r="AC238" s="5"/>
      <c r="AD238" s="5"/>
      <c r="AE238" s="9">
        <v>345.362841943734</v>
      </c>
      <c r="AF238" s="87">
        <v>413.69239999999996</v>
      </c>
      <c r="AG238" s="9">
        <v>375.24031600000001</v>
      </c>
      <c r="AH238" s="87">
        <v>414.893798</v>
      </c>
      <c r="AI238" s="9"/>
      <c r="AJ238" s="5"/>
      <c r="AK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BB238" s="5">
        <f t="shared" si="21"/>
        <v>3</v>
      </c>
      <c r="BC238" s="9">
        <f t="shared" si="22"/>
        <v>378.09851931457797</v>
      </c>
      <c r="BD238" s="9">
        <f t="shared" si="23"/>
        <v>378.09851931457797</v>
      </c>
      <c r="BE238" s="9">
        <v>378.09851931457797</v>
      </c>
    </row>
    <row r="239" spans="1:60">
      <c r="A239" s="4" t="s">
        <v>345</v>
      </c>
      <c r="G239" s="5" t="s">
        <v>463</v>
      </c>
      <c r="H239" s="5" t="s">
        <v>464</v>
      </c>
      <c r="I239" s="5" t="s">
        <v>464</v>
      </c>
      <c r="J239" s="4"/>
      <c r="K239" s="4"/>
      <c r="L239" s="24"/>
      <c r="M239" s="24"/>
      <c r="N239" s="24"/>
      <c r="O239" s="24"/>
      <c r="P239" s="24"/>
      <c r="R239" s="24"/>
      <c r="S239" s="24"/>
      <c r="V239" s="5"/>
      <c r="W239" s="5"/>
      <c r="X239" s="5"/>
      <c r="Y239" s="5"/>
      <c r="Z239" s="5"/>
      <c r="AA239" s="5"/>
      <c r="AB239" s="5"/>
      <c r="AC239" s="5"/>
      <c r="AD239" s="5"/>
      <c r="AE239" s="9">
        <v>344.14962352941171</v>
      </c>
      <c r="AF239" s="87">
        <v>334.95857999999998</v>
      </c>
      <c r="AG239" s="9">
        <v>397.42392800000005</v>
      </c>
      <c r="AI239" s="5"/>
      <c r="AJ239" s="5"/>
      <c r="AK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BB239" s="5">
        <f t="shared" si="21"/>
        <v>3</v>
      </c>
      <c r="BC239" s="9">
        <f t="shared" si="22"/>
        <v>358.84404384313729</v>
      </c>
      <c r="BD239" s="9">
        <f t="shared" si="23"/>
        <v>358.84404384313729</v>
      </c>
      <c r="BE239" s="9">
        <v>358.84404384313729</v>
      </c>
    </row>
    <row r="240" spans="1:60">
      <c r="A240" s="4" t="s">
        <v>527</v>
      </c>
      <c r="G240" s="5" t="s">
        <v>463</v>
      </c>
      <c r="H240" s="5" t="s">
        <v>465</v>
      </c>
      <c r="J240" s="87"/>
      <c r="K240"/>
      <c r="L240" s="87"/>
      <c r="M240" s="87"/>
      <c r="N240" s="87"/>
      <c r="O240" s="87"/>
      <c r="P240" s="87"/>
      <c r="Q240" s="78"/>
      <c r="R240" s="86"/>
      <c r="S240" s="86"/>
      <c r="T240" s="87"/>
      <c r="U240" s="87"/>
      <c r="V240" s="101"/>
      <c r="W240" s="101"/>
      <c r="X240" s="86"/>
      <c r="Y240" s="86"/>
      <c r="Z240" s="86"/>
      <c r="AA240" s="86"/>
      <c r="AB240" s="86"/>
      <c r="AC240" s="86"/>
      <c r="AD240" s="86"/>
      <c r="AE240" s="9">
        <v>316.79706291560103</v>
      </c>
      <c r="AF240" s="87">
        <v>471.85182000000003</v>
      </c>
      <c r="AG240" s="168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 s="5">
        <f t="shared" si="21"/>
        <v>2</v>
      </c>
      <c r="BC240" s="9">
        <f t="shared" si="22"/>
        <v>394.3244414578005</v>
      </c>
      <c r="BD240" s="9" t="str">
        <f t="shared" si="23"/>
        <v>394*</v>
      </c>
      <c r="BE240" s="5" t="s">
        <v>71</v>
      </c>
      <c r="BF240"/>
      <c r="BG240"/>
      <c r="BH240"/>
    </row>
    <row r="241" spans="1:60">
      <c r="A241" s="4" t="s">
        <v>58</v>
      </c>
      <c r="G241" s="5" t="s">
        <v>463</v>
      </c>
      <c r="H241" s="4"/>
      <c r="I241" s="9"/>
      <c r="K241" s="9"/>
      <c r="L241" s="87"/>
      <c r="M241" s="87"/>
      <c r="N241" s="87"/>
      <c r="O241" s="87"/>
      <c r="P241" s="87"/>
      <c r="Q241" s="78"/>
      <c r="R241" s="92"/>
      <c r="S241" s="92"/>
      <c r="T241" s="87"/>
      <c r="U241" s="87"/>
      <c r="V241" s="101"/>
      <c r="W241" s="101"/>
      <c r="X241" s="86"/>
      <c r="Y241" s="86"/>
      <c r="Z241" s="86"/>
      <c r="AA241" s="86"/>
      <c r="AB241" s="86"/>
      <c r="AC241" s="86"/>
      <c r="AD241" s="86"/>
      <c r="AE241" s="9">
        <v>298.85613606138099</v>
      </c>
      <c r="AF241" s="87"/>
      <c r="AG241" s="168"/>
      <c r="AH241" s="77"/>
      <c r="AI241" s="77"/>
      <c r="AJ241" s="77"/>
      <c r="AK241" s="77"/>
      <c r="AL241" s="77"/>
      <c r="AM241" s="77"/>
      <c r="AN241" s="77"/>
      <c r="AO241" s="77"/>
      <c r="AP241" s="77"/>
      <c r="AQ241" s="77"/>
      <c r="AR241" s="77"/>
      <c r="AS241" s="77"/>
      <c r="AT241" s="77"/>
      <c r="AU241" s="77"/>
      <c r="AV241" s="77"/>
      <c r="AW241" s="77"/>
      <c r="AX241" s="77"/>
      <c r="AY241" s="77"/>
      <c r="AZ241" s="77"/>
      <c r="BA241" s="77"/>
      <c r="BB241" s="5">
        <f t="shared" si="21"/>
        <v>1</v>
      </c>
      <c r="BC241" s="9">
        <f t="shared" si="22"/>
        <v>298.85613606138099</v>
      </c>
      <c r="BD241" s="9" t="str">
        <f t="shared" si="23"/>
        <v>-</v>
      </c>
      <c r="BE241" s="5" t="s">
        <v>31</v>
      </c>
      <c r="BF241" s="77"/>
      <c r="BG241" s="77"/>
      <c r="BH241" s="77"/>
    </row>
    <row r="242" spans="1:60">
      <c r="A242" s="4" t="s">
        <v>528</v>
      </c>
      <c r="G242" s="5" t="s">
        <v>463</v>
      </c>
      <c r="H242" s="5" t="s">
        <v>464</v>
      </c>
      <c r="I242" s="5" t="s">
        <v>464</v>
      </c>
      <c r="J242" s="5" t="s">
        <v>463</v>
      </c>
      <c r="K242" s="4"/>
      <c r="L242" s="24"/>
      <c r="M242" s="24"/>
      <c r="N242" s="24"/>
      <c r="O242" s="24"/>
      <c r="P242" s="24"/>
      <c r="R242" s="24"/>
      <c r="S242" s="24"/>
      <c r="V242" s="5"/>
      <c r="W242" s="5"/>
      <c r="X242" s="5"/>
      <c r="Y242" s="5"/>
      <c r="Z242" s="5"/>
      <c r="AA242" s="5"/>
      <c r="AB242" s="5"/>
      <c r="AC242" s="5"/>
      <c r="AD242" s="5"/>
      <c r="AE242" s="9">
        <v>290.10625780051146</v>
      </c>
      <c r="AF242" s="87">
        <v>571.93158000000005</v>
      </c>
      <c r="AG242" s="9">
        <v>561.87216799999999</v>
      </c>
      <c r="AH242" s="87">
        <v>486.02611200000001</v>
      </c>
      <c r="AI242" s="9"/>
      <c r="AJ242" s="5"/>
      <c r="AK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BB242" s="5">
        <f t="shared" si="21"/>
        <v>3</v>
      </c>
      <c r="BC242" s="9">
        <f t="shared" si="22"/>
        <v>474.63666860017048</v>
      </c>
      <c r="BD242" s="9">
        <f t="shared" si="23"/>
        <v>474.63666860017048</v>
      </c>
      <c r="BE242" s="9">
        <v>474.63666860017048</v>
      </c>
    </row>
    <row r="243" spans="1:60">
      <c r="A243" s="4" t="s">
        <v>529</v>
      </c>
      <c r="G243" s="5" t="s">
        <v>463</v>
      </c>
      <c r="H243" s="4"/>
      <c r="I243" s="9"/>
      <c r="K243" s="9"/>
      <c r="L243" s="87"/>
      <c r="M243" s="87"/>
      <c r="N243" s="87"/>
      <c r="O243" s="87"/>
      <c r="P243" s="87"/>
      <c r="Q243" s="78"/>
      <c r="R243" s="92"/>
      <c r="S243" s="92"/>
      <c r="T243" s="87"/>
      <c r="U243" s="87"/>
      <c r="V243" s="101"/>
      <c r="W243" s="101"/>
      <c r="X243" s="86"/>
      <c r="Y243" s="86"/>
      <c r="Z243" s="86"/>
      <c r="AA243" s="86"/>
      <c r="AB243" s="86"/>
      <c r="AC243" s="86"/>
      <c r="AD243" s="86"/>
      <c r="AE243" s="9">
        <v>281.31961534526857</v>
      </c>
      <c r="AF243" s="87"/>
      <c r="AG243" s="168"/>
      <c r="AH243" s="77"/>
      <c r="AI243" s="77"/>
      <c r="AJ243" s="77"/>
      <c r="AK243" s="77"/>
      <c r="AL243" s="77"/>
      <c r="AM243" s="77"/>
      <c r="AN243" s="77"/>
      <c r="AO243" s="77"/>
      <c r="AP243" s="77"/>
      <c r="AQ243" s="77"/>
      <c r="AR243" s="77"/>
      <c r="AS243" s="77"/>
      <c r="AT243" s="77"/>
      <c r="AU243" s="77"/>
      <c r="AV243" s="77"/>
      <c r="AW243" s="77"/>
      <c r="AX243" s="77"/>
      <c r="AY243" s="77"/>
      <c r="AZ243" s="77"/>
      <c r="BA243" s="77"/>
      <c r="BB243" s="5">
        <f t="shared" si="21"/>
        <v>1</v>
      </c>
      <c r="BC243" s="9">
        <f t="shared" si="22"/>
        <v>281.31961534526857</v>
      </c>
      <c r="BD243" s="9" t="str">
        <f t="shared" si="23"/>
        <v>-</v>
      </c>
      <c r="BE243" s="5" t="s">
        <v>31</v>
      </c>
      <c r="BF243" s="77"/>
      <c r="BG243" s="77"/>
      <c r="BH243" s="77"/>
    </row>
    <row r="244" spans="1:60">
      <c r="A244" s="4" t="s">
        <v>514</v>
      </c>
      <c r="G244" s="5" t="s">
        <v>463</v>
      </c>
      <c r="H244" s="5" t="s">
        <v>465</v>
      </c>
      <c r="I244" s="77"/>
      <c r="J244" s="5" t="s">
        <v>463</v>
      </c>
      <c r="K244" s="77"/>
      <c r="L244" s="87"/>
      <c r="M244" s="87"/>
      <c r="N244" s="87"/>
      <c r="O244" s="87"/>
      <c r="P244" s="87"/>
      <c r="Q244" s="78"/>
      <c r="R244" s="86"/>
      <c r="S244" s="86"/>
      <c r="T244" s="87"/>
      <c r="U244" s="87"/>
      <c r="V244" s="101"/>
      <c r="W244" s="101"/>
      <c r="X244" s="86"/>
      <c r="Y244" s="86"/>
      <c r="Z244" s="86"/>
      <c r="AA244" s="86"/>
      <c r="AB244" s="86"/>
      <c r="AC244" s="86"/>
      <c r="AD244" s="86"/>
      <c r="AE244" s="9">
        <v>280.36374629156006</v>
      </c>
      <c r="AF244" s="87">
        <v>401.67842000000002</v>
      </c>
      <c r="AG244" s="168"/>
      <c r="AH244" s="87">
        <v>304.99711000000002</v>
      </c>
      <c r="AI244" s="77"/>
      <c r="AJ244" s="77"/>
      <c r="AK244" s="77"/>
      <c r="AL244" s="77"/>
      <c r="AM244" s="77"/>
      <c r="AN244" s="77"/>
      <c r="AO244" s="77"/>
      <c r="AP244" s="77"/>
      <c r="AQ244" s="77"/>
      <c r="AR244" s="77"/>
      <c r="AS244" s="77"/>
      <c r="AT244" s="77"/>
      <c r="AU244" s="77"/>
      <c r="AV244" s="77"/>
      <c r="AW244" s="77"/>
      <c r="AX244" s="77"/>
      <c r="AY244" s="77"/>
      <c r="AZ244" s="77"/>
      <c r="BA244" s="77"/>
      <c r="BB244" s="5">
        <f>COUNTA(AE244:AH244)</f>
        <v>3</v>
      </c>
      <c r="BC244" s="9">
        <f t="shared" si="22"/>
        <v>341.02108314578004</v>
      </c>
      <c r="BD244" s="9">
        <f t="shared" si="23"/>
        <v>341.02108314578004</v>
      </c>
      <c r="BE244" s="5">
        <v>341.02108314578004</v>
      </c>
      <c r="BF244" s="77"/>
      <c r="BG244" s="77"/>
      <c r="BH244" s="77"/>
    </row>
    <row r="245" spans="1:60">
      <c r="A245" s="4" t="s">
        <v>346</v>
      </c>
      <c r="G245" s="5" t="s">
        <v>463</v>
      </c>
      <c r="H245" s="5" t="s">
        <v>464</v>
      </c>
      <c r="I245" s="5" t="s">
        <v>464</v>
      </c>
      <c r="J245" s="5" t="s">
        <v>463</v>
      </c>
      <c r="K245" s="4"/>
      <c r="L245" s="24"/>
      <c r="M245" s="24"/>
      <c r="N245" s="24"/>
      <c r="O245" s="24"/>
      <c r="P245" s="24"/>
      <c r="R245" s="24"/>
      <c r="S245" s="24"/>
      <c r="V245" s="5"/>
      <c r="W245" s="5"/>
      <c r="X245" s="5"/>
      <c r="Y245" s="5"/>
      <c r="Z245" s="5"/>
      <c r="AA245" s="5"/>
      <c r="AB245" s="5"/>
      <c r="AC245" s="5"/>
      <c r="AD245" s="5"/>
      <c r="AE245" s="9">
        <v>273.04767161125312</v>
      </c>
      <c r="AF245" s="87">
        <v>271.03098</v>
      </c>
      <c r="AG245" s="9">
        <v>401.52043800000001</v>
      </c>
      <c r="AH245" s="87">
        <v>425.01934200000005</v>
      </c>
      <c r="AI245" s="5"/>
      <c r="AJ245" s="5"/>
      <c r="AK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BB245" s="5">
        <f t="shared" ref="BB245:BB258" si="24">COUNTA(AE245:AG245)</f>
        <v>3</v>
      </c>
      <c r="BC245" s="9">
        <f t="shared" si="22"/>
        <v>315.19969653708438</v>
      </c>
      <c r="BD245" s="9">
        <f t="shared" si="23"/>
        <v>315.19969653708438</v>
      </c>
      <c r="BE245" s="9">
        <v>315.19969653708438</v>
      </c>
    </row>
    <row r="246" spans="1:60">
      <c r="A246" s="4" t="s">
        <v>530</v>
      </c>
      <c r="G246" s="5" t="s">
        <v>463</v>
      </c>
      <c r="H246" s="4"/>
      <c r="I246" s="9"/>
      <c r="K246" s="9"/>
      <c r="L246" s="87"/>
      <c r="M246" s="87"/>
      <c r="N246" s="87"/>
      <c r="O246" s="87"/>
      <c r="P246" s="87"/>
      <c r="Q246" s="78"/>
      <c r="R246" s="92"/>
      <c r="S246" s="92"/>
      <c r="T246" s="87"/>
      <c r="U246" s="87"/>
      <c r="V246" s="101"/>
      <c r="W246" s="101"/>
      <c r="X246" s="86"/>
      <c r="Y246" s="86"/>
      <c r="Z246" s="86"/>
      <c r="AA246" s="86"/>
      <c r="AB246" s="86"/>
      <c r="AC246" s="86"/>
      <c r="AD246" s="86"/>
      <c r="AE246" s="9">
        <v>272.2388593350384</v>
      </c>
      <c r="AF246" s="87"/>
      <c r="AG246" s="168"/>
      <c r="AH246" s="77"/>
      <c r="AI246" s="77"/>
      <c r="AJ246" s="77"/>
      <c r="AK246" s="77"/>
      <c r="AL246" s="77"/>
      <c r="AM246" s="77"/>
      <c r="AN246" s="77"/>
      <c r="AO246" s="77"/>
      <c r="AP246" s="77"/>
      <c r="AQ246" s="77"/>
      <c r="AR246" s="77"/>
      <c r="AS246" s="77"/>
      <c r="AT246" s="77"/>
      <c r="AU246" s="77"/>
      <c r="AV246" s="77"/>
      <c r="AW246" s="77"/>
      <c r="AX246" s="77"/>
      <c r="AY246" s="77"/>
      <c r="AZ246" s="77"/>
      <c r="BA246" s="77"/>
      <c r="BB246" s="5">
        <f t="shared" si="24"/>
        <v>1</v>
      </c>
      <c r="BC246" s="9">
        <f t="shared" si="22"/>
        <v>272.2388593350384</v>
      </c>
      <c r="BD246" s="9" t="str">
        <f t="shared" si="23"/>
        <v>-</v>
      </c>
      <c r="BE246" s="5" t="s">
        <v>31</v>
      </c>
      <c r="BF246" s="77"/>
      <c r="BG246" s="77"/>
      <c r="BH246" s="77"/>
    </row>
    <row r="247" spans="1:60">
      <c r="A247" s="4" t="s">
        <v>531</v>
      </c>
      <c r="G247" s="5" t="s">
        <v>463</v>
      </c>
      <c r="H247" s="5" t="s">
        <v>465</v>
      </c>
      <c r="I247" s="77"/>
      <c r="J247" s="87"/>
      <c r="K247" s="77"/>
      <c r="L247" s="87"/>
      <c r="M247" s="87"/>
      <c r="N247" s="87"/>
      <c r="O247" s="87"/>
      <c r="P247" s="87"/>
      <c r="Q247" s="78"/>
      <c r="R247" s="86"/>
      <c r="S247" s="86"/>
      <c r="T247" s="87"/>
      <c r="U247" s="87"/>
      <c r="V247" s="101"/>
      <c r="W247" s="101"/>
      <c r="X247" s="86"/>
      <c r="Y247" s="86"/>
      <c r="Z247" s="86"/>
      <c r="AA247" s="86"/>
      <c r="AB247" s="86"/>
      <c r="AC247" s="86"/>
      <c r="AD247" s="86"/>
      <c r="AE247" s="9">
        <v>270.76829156010228</v>
      </c>
      <c r="AF247" s="87">
        <v>342.15962000000002</v>
      </c>
      <c r="AG247" s="77"/>
      <c r="AH247" s="77"/>
      <c r="AI247" s="77"/>
      <c r="AJ247" s="77"/>
      <c r="AK247" s="77"/>
      <c r="AL247" s="77"/>
      <c r="AM247" s="77"/>
      <c r="AN247" s="77"/>
      <c r="AO247" s="77"/>
      <c r="AP247" s="77"/>
      <c r="AQ247" s="77"/>
      <c r="AR247" s="77"/>
      <c r="AS247" s="77"/>
      <c r="AT247" s="77"/>
      <c r="AU247" s="77"/>
      <c r="AV247" s="77"/>
      <c r="AW247" s="77"/>
      <c r="AX247" s="77"/>
      <c r="AY247" s="77"/>
      <c r="AZ247" s="77"/>
      <c r="BA247" s="77"/>
      <c r="BB247" s="5">
        <f t="shared" si="24"/>
        <v>2</v>
      </c>
      <c r="BC247" s="9">
        <f t="shared" si="22"/>
        <v>306.46395578005115</v>
      </c>
      <c r="BD247" s="9" t="str">
        <f t="shared" si="23"/>
        <v>306*</v>
      </c>
      <c r="BE247" s="5" t="s">
        <v>532</v>
      </c>
      <c r="BF247" s="77"/>
      <c r="BG247" s="77"/>
      <c r="BH247" s="77"/>
    </row>
    <row r="248" spans="1:60">
      <c r="A248" s="4" t="s">
        <v>533</v>
      </c>
      <c r="G248" s="5" t="s">
        <v>463</v>
      </c>
      <c r="H248" s="4"/>
      <c r="I248" s="9"/>
      <c r="K248" s="9"/>
      <c r="L248" s="87"/>
      <c r="M248" s="87"/>
      <c r="N248" s="87"/>
      <c r="O248" s="87"/>
      <c r="P248" s="87"/>
      <c r="Q248" s="78"/>
      <c r="R248" s="92"/>
      <c r="S248" s="92"/>
      <c r="T248" s="87"/>
      <c r="U248" s="87"/>
      <c r="V248" s="101"/>
      <c r="W248" s="101"/>
      <c r="X248" s="86"/>
      <c r="Y248" s="86"/>
      <c r="Z248" s="86"/>
      <c r="AA248" s="86"/>
      <c r="AB248" s="86"/>
      <c r="AC248" s="86"/>
      <c r="AD248" s="86"/>
      <c r="AE248" s="9">
        <v>254.07734731457796</v>
      </c>
      <c r="AF248" s="87"/>
      <c r="AG248" s="168"/>
      <c r="AH248" s="77"/>
      <c r="AI248" s="77"/>
      <c r="AJ248" s="77"/>
      <c r="AK248" s="77"/>
      <c r="AL248" s="77"/>
      <c r="AM248" s="77"/>
      <c r="AN248" s="77"/>
      <c r="AO248" s="77"/>
      <c r="AP248" s="77"/>
      <c r="AQ248" s="77"/>
      <c r="AR248" s="77"/>
      <c r="AS248" s="77"/>
      <c r="AT248" s="77"/>
      <c r="AU248" s="77"/>
      <c r="AV248" s="77"/>
      <c r="AW248" s="77"/>
      <c r="AX248" s="77"/>
      <c r="AY248" s="77"/>
      <c r="AZ248" s="77"/>
      <c r="BA248" s="77"/>
      <c r="BB248" s="5">
        <f t="shared" si="24"/>
        <v>1</v>
      </c>
      <c r="BC248" s="9">
        <f t="shared" si="22"/>
        <v>254.07734731457796</v>
      </c>
      <c r="BD248" s="9" t="str">
        <f t="shared" si="23"/>
        <v>-</v>
      </c>
      <c r="BE248" s="5" t="s">
        <v>31</v>
      </c>
      <c r="BF248" s="77"/>
      <c r="BG248" s="77"/>
      <c r="BH248" s="77"/>
    </row>
    <row r="249" spans="1:60">
      <c r="A249" s="4" t="s">
        <v>520</v>
      </c>
      <c r="G249" s="5" t="s">
        <v>463</v>
      </c>
      <c r="H249" s="4"/>
      <c r="I249" s="9"/>
      <c r="K249" s="9"/>
      <c r="L249" s="87"/>
      <c r="M249" s="87"/>
      <c r="N249" s="87"/>
      <c r="O249" s="87"/>
      <c r="P249" s="87"/>
      <c r="Q249" s="78"/>
      <c r="R249" s="92"/>
      <c r="S249" s="92"/>
      <c r="T249" s="87"/>
      <c r="U249" s="87"/>
      <c r="V249" s="101"/>
      <c r="W249" s="101"/>
      <c r="X249" s="86"/>
      <c r="Y249" s="86"/>
      <c r="Z249" s="86"/>
      <c r="AA249" s="86"/>
      <c r="AB249" s="86"/>
      <c r="AC249" s="86"/>
      <c r="AD249" s="86"/>
      <c r="AE249" s="9">
        <v>253.52588439897696</v>
      </c>
      <c r="AF249" s="87"/>
      <c r="AG249" s="168"/>
      <c r="AH249" s="77"/>
      <c r="AI249" s="77"/>
      <c r="AJ249" s="77"/>
      <c r="AK249" s="77"/>
      <c r="AL249" s="77"/>
      <c r="AM249" s="77"/>
      <c r="AN249" s="77"/>
      <c r="AO249" s="77"/>
      <c r="AP249" s="77"/>
      <c r="AQ249" s="77"/>
      <c r="AR249" s="77"/>
      <c r="AS249" s="77"/>
      <c r="AT249" s="77"/>
      <c r="AU249" s="77"/>
      <c r="AV249" s="77"/>
      <c r="AW249" s="77"/>
      <c r="AX249" s="77"/>
      <c r="AY249" s="77"/>
      <c r="AZ249" s="77"/>
      <c r="BA249" s="77"/>
      <c r="BB249" s="5">
        <f t="shared" si="24"/>
        <v>1</v>
      </c>
      <c r="BC249" s="9">
        <f t="shared" si="22"/>
        <v>253.52588439897696</v>
      </c>
      <c r="BD249" s="9" t="str">
        <f t="shared" si="23"/>
        <v>-</v>
      </c>
      <c r="BE249" s="5" t="s">
        <v>31</v>
      </c>
      <c r="BF249" s="77"/>
      <c r="BG249" s="77"/>
      <c r="BH249" s="77"/>
    </row>
    <row r="250" spans="1:60">
      <c r="A250" s="4" t="s">
        <v>534</v>
      </c>
      <c r="G250" s="5" t="s">
        <v>463</v>
      </c>
      <c r="H250" s="4"/>
      <c r="I250" s="87"/>
      <c r="J250" s="77"/>
      <c r="K250" s="87"/>
      <c r="L250" s="87"/>
      <c r="M250" s="87"/>
      <c r="N250" s="87"/>
      <c r="O250" s="87"/>
      <c r="P250" s="87"/>
      <c r="Q250" s="78"/>
      <c r="R250" s="92"/>
      <c r="S250" s="92"/>
      <c r="T250" s="87"/>
      <c r="U250" s="87"/>
      <c r="V250" s="101"/>
      <c r="W250" s="101"/>
      <c r="X250" s="86"/>
      <c r="Y250" s="86"/>
      <c r="Z250" s="86"/>
      <c r="AA250" s="86"/>
      <c r="AB250" s="86"/>
      <c r="AC250" s="86"/>
      <c r="AD250" s="86"/>
      <c r="AE250" s="87">
        <v>244.73924194373399</v>
      </c>
      <c r="AF250" s="87"/>
      <c r="AG250" s="168"/>
      <c r="AH250" s="77"/>
      <c r="AI250" s="77"/>
      <c r="AJ250" s="77"/>
      <c r="AK250" s="77"/>
      <c r="AL250" s="77"/>
      <c r="AM250" s="77"/>
      <c r="AN250" s="77"/>
      <c r="AO250" s="77"/>
      <c r="AP250" s="77"/>
      <c r="AQ250" s="77"/>
      <c r="AR250" s="77"/>
      <c r="AS250" s="77"/>
      <c r="AT250" s="77"/>
      <c r="AU250" s="77"/>
      <c r="AV250" s="77"/>
      <c r="AW250" s="77"/>
      <c r="AX250" s="77"/>
      <c r="AY250" s="77"/>
      <c r="AZ250" s="77"/>
      <c r="BA250" s="77"/>
      <c r="BB250" s="5">
        <f t="shared" si="24"/>
        <v>1</v>
      </c>
      <c r="BC250" s="9">
        <f t="shared" si="22"/>
        <v>244.73924194373399</v>
      </c>
      <c r="BD250" s="9" t="str">
        <f t="shared" si="23"/>
        <v>-</v>
      </c>
      <c r="BE250" s="5" t="s">
        <v>31</v>
      </c>
      <c r="BF250" s="77"/>
      <c r="BG250" s="77"/>
      <c r="BH250" s="77"/>
    </row>
    <row r="251" spans="1:60" s="77" customFormat="1" ht="15" customHeight="1">
      <c r="A251" s="4" t="s">
        <v>344</v>
      </c>
      <c r="B251" s="4"/>
      <c r="C251" s="5"/>
      <c r="D251" s="5"/>
      <c r="E251" s="4"/>
      <c r="F251" s="5"/>
      <c r="G251" s="5" t="s">
        <v>463</v>
      </c>
      <c r="H251" s="5" t="s">
        <v>464</v>
      </c>
      <c r="I251" s="5" t="s">
        <v>464</v>
      </c>
      <c r="J251" s="5" t="s">
        <v>463</v>
      </c>
      <c r="K251" s="4"/>
      <c r="L251" s="24"/>
      <c r="M251" s="24"/>
      <c r="N251" s="24"/>
      <c r="O251" s="24"/>
      <c r="P251" s="24"/>
      <c r="Q251" s="5"/>
      <c r="R251" s="24"/>
      <c r="S251" s="24"/>
      <c r="T251" s="24"/>
      <c r="U251" s="24"/>
      <c r="V251" s="5"/>
      <c r="W251" s="5"/>
      <c r="X251" s="5"/>
      <c r="Y251" s="5"/>
      <c r="Z251" s="5"/>
      <c r="AA251" s="5"/>
      <c r="AB251" s="5"/>
      <c r="AC251" s="5"/>
      <c r="AD251" s="5"/>
      <c r="AE251" s="9">
        <v>238.08492276214832</v>
      </c>
      <c r="AF251" s="87">
        <v>411.01038000000005</v>
      </c>
      <c r="AG251" s="9">
        <v>456.57900200000006</v>
      </c>
      <c r="AH251" s="87">
        <v>457.21093000000008</v>
      </c>
      <c r="AI251" s="9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>
        <f t="shared" si="24"/>
        <v>3</v>
      </c>
      <c r="BC251" s="9">
        <f t="shared" si="22"/>
        <v>368.55810158738285</v>
      </c>
      <c r="BD251" s="9">
        <f t="shared" si="23"/>
        <v>368.55810158738285</v>
      </c>
      <c r="BE251" s="9">
        <v>368.55810158738285</v>
      </c>
      <c r="BF251" s="4"/>
      <c r="BG251" s="4"/>
      <c r="BH251" s="4"/>
    </row>
    <row r="252" spans="1:60" s="25" customFormat="1" ht="15" customHeight="1">
      <c r="A252" s="4" t="s">
        <v>232</v>
      </c>
      <c r="B252" s="4"/>
      <c r="C252" s="5"/>
      <c r="D252" s="5"/>
      <c r="E252" s="4"/>
      <c r="F252" s="5"/>
      <c r="G252" s="5" t="s">
        <v>463</v>
      </c>
      <c r="H252" s="4"/>
      <c r="I252" s="87"/>
      <c r="J252" s="77"/>
      <c r="K252" s="87"/>
      <c r="L252" s="87"/>
      <c r="M252" s="87"/>
      <c r="N252" s="87"/>
      <c r="O252" s="87"/>
      <c r="P252" s="87"/>
      <c r="Q252" s="78"/>
      <c r="R252" s="92"/>
      <c r="S252" s="92"/>
      <c r="T252" s="87"/>
      <c r="U252" s="87"/>
      <c r="V252" s="101"/>
      <c r="W252" s="101"/>
      <c r="X252" s="86"/>
      <c r="Y252" s="86"/>
      <c r="Z252" s="86"/>
      <c r="AA252" s="86"/>
      <c r="AB252" s="86"/>
      <c r="AC252" s="86"/>
      <c r="AD252" s="86"/>
      <c r="AE252" s="87">
        <v>232.2761800511509</v>
      </c>
      <c r="AF252" s="87"/>
      <c r="AG252" s="168"/>
      <c r="AH252" s="77"/>
      <c r="AI252" s="77"/>
      <c r="AJ252" s="77"/>
      <c r="AK252" s="77"/>
      <c r="AL252" s="77"/>
      <c r="AM252" s="77"/>
      <c r="AN252" s="77"/>
      <c r="AO252" s="77"/>
      <c r="AP252" s="77"/>
      <c r="AQ252" s="77"/>
      <c r="AR252" s="77"/>
      <c r="AS252" s="77"/>
      <c r="AT252" s="77"/>
      <c r="AU252" s="77"/>
      <c r="AV252" s="77"/>
      <c r="AW252" s="77"/>
      <c r="AX252" s="77"/>
      <c r="AY252" s="77"/>
      <c r="AZ252" s="77"/>
      <c r="BA252" s="77"/>
      <c r="BB252" s="5">
        <f t="shared" si="24"/>
        <v>1</v>
      </c>
      <c r="BC252" s="9">
        <f t="shared" si="22"/>
        <v>232.2761800511509</v>
      </c>
      <c r="BD252" s="9" t="str">
        <f t="shared" si="23"/>
        <v>-</v>
      </c>
      <c r="BE252" s="5" t="s">
        <v>31</v>
      </c>
      <c r="BF252" s="77"/>
      <c r="BG252" s="77"/>
      <c r="BH252" s="77"/>
    </row>
    <row r="253" spans="1:60" s="77" customFormat="1" ht="15" customHeight="1">
      <c r="A253" s="4" t="s">
        <v>535</v>
      </c>
      <c r="B253" s="4"/>
      <c r="C253" s="5"/>
      <c r="D253" s="5"/>
      <c r="E253" s="4"/>
      <c r="F253" s="5"/>
      <c r="G253" s="5" t="s">
        <v>463</v>
      </c>
      <c r="H253" s="5" t="s">
        <v>465</v>
      </c>
      <c r="I253" s="5" t="s">
        <v>464</v>
      </c>
      <c r="J253" s="5" t="s">
        <v>463</v>
      </c>
      <c r="K253"/>
      <c r="L253" s="87"/>
      <c r="M253" s="87"/>
      <c r="N253" s="87"/>
      <c r="O253" s="87"/>
      <c r="P253" s="87"/>
      <c r="Q253" s="78"/>
      <c r="R253" s="86"/>
      <c r="S253" s="86"/>
      <c r="T253" s="87"/>
      <c r="U253" s="87"/>
      <c r="V253" s="87"/>
      <c r="W253" s="87"/>
      <c r="X253" s="86"/>
      <c r="Y253" s="86"/>
      <c r="Z253" s="86"/>
      <c r="AA253" s="86"/>
      <c r="AB253" s="86"/>
      <c r="AC253" s="86"/>
      <c r="AD253" s="86"/>
      <c r="AE253" s="87">
        <v>230.4379703324808</v>
      </c>
      <c r="AF253" s="87">
        <v>445.17858000000001</v>
      </c>
      <c r="AG253" s="9">
        <v>491.91553399999998</v>
      </c>
      <c r="AH253" s="87">
        <v>395.73388800000004</v>
      </c>
      <c r="AI253" s="25"/>
      <c r="AJ253" s="25"/>
      <c r="AK253" s="25"/>
      <c r="AL253" s="25"/>
      <c r="AM253" s="25"/>
      <c r="AN253" s="25"/>
      <c r="AO253" s="25"/>
      <c r="AP253" s="25"/>
      <c r="AQ253" s="25"/>
      <c r="AR253" s="25"/>
      <c r="AS253" s="25"/>
      <c r="AT253" s="25"/>
      <c r="AU253" s="25"/>
      <c r="AV253" s="25"/>
      <c r="AW253" s="25"/>
      <c r="AX253" s="25"/>
      <c r="AY253" s="25"/>
      <c r="AZ253" s="25"/>
      <c r="BA253" s="25"/>
      <c r="BB253" s="5">
        <f t="shared" si="24"/>
        <v>3</v>
      </c>
      <c r="BC253" s="9">
        <f t="shared" si="22"/>
        <v>389.17736144416023</v>
      </c>
      <c r="BD253" s="9">
        <f t="shared" si="23"/>
        <v>389.17736144416023</v>
      </c>
      <c r="BE253" s="5">
        <v>389.17736144416023</v>
      </c>
      <c r="BF253" s="25"/>
      <c r="BG253" s="25"/>
      <c r="BH253" s="25"/>
    </row>
    <row r="254" spans="1:60" customFormat="1" ht="15" customHeight="1">
      <c r="A254" s="1" t="s">
        <v>75</v>
      </c>
      <c r="B254" s="1"/>
      <c r="C254" s="331"/>
      <c r="D254" s="331"/>
      <c r="E254" s="1"/>
      <c r="F254" s="331"/>
      <c r="G254" s="5" t="s">
        <v>463</v>
      </c>
      <c r="H254" s="331" t="s">
        <v>465</v>
      </c>
      <c r="I254" s="331" t="s">
        <v>464</v>
      </c>
      <c r="J254" s="331" t="s">
        <v>463</v>
      </c>
      <c r="K254" s="5" t="s">
        <v>464</v>
      </c>
      <c r="L254" s="5" t="s">
        <v>464</v>
      </c>
      <c r="M254" s="5" t="s">
        <v>464</v>
      </c>
      <c r="N254" s="5" t="s">
        <v>464</v>
      </c>
      <c r="O254" s="5" t="s">
        <v>464</v>
      </c>
      <c r="P254" s="5" t="s">
        <v>466</v>
      </c>
      <c r="Q254" s="331"/>
      <c r="R254" s="31"/>
      <c r="S254" s="31"/>
      <c r="T254" s="31"/>
      <c r="U254" s="31"/>
      <c r="V254" s="331"/>
      <c r="W254" s="331"/>
      <c r="X254" s="331"/>
      <c r="Y254" s="331"/>
      <c r="Z254" s="331"/>
      <c r="AA254" s="331"/>
      <c r="AB254" s="331"/>
      <c r="AC254" s="331"/>
      <c r="AD254" s="331"/>
      <c r="AE254" s="84">
        <v>229.77621483375958</v>
      </c>
      <c r="AF254" s="84">
        <v>363.21163999999999</v>
      </c>
      <c r="AG254" s="7">
        <v>368.14949600000006</v>
      </c>
      <c r="AH254" s="84">
        <v>358.59709600000002</v>
      </c>
      <c r="AI254" s="87">
        <v>295.33333333000002</v>
      </c>
      <c r="AJ254" s="9">
        <v>283.74669400000005</v>
      </c>
      <c r="AK254" s="9">
        <v>316.81636800000001</v>
      </c>
      <c r="AL254" s="9">
        <v>357</v>
      </c>
      <c r="AM254" s="9">
        <v>371</v>
      </c>
      <c r="AN254" s="9">
        <v>416</v>
      </c>
      <c r="AO254" s="331"/>
      <c r="AP254" s="331"/>
      <c r="AQ254" s="331"/>
      <c r="AR254" s="331"/>
      <c r="AS254" s="331"/>
      <c r="AT254" s="331"/>
      <c r="AU254" s="331"/>
      <c r="AV254" s="331"/>
      <c r="AW254" s="331"/>
      <c r="AX254" s="331"/>
      <c r="AY254" s="331"/>
      <c r="AZ254" s="331"/>
      <c r="BA254" s="331"/>
      <c r="BB254" s="5">
        <f t="shared" si="24"/>
        <v>3</v>
      </c>
      <c r="BC254" s="9">
        <f t="shared" si="22"/>
        <v>320.37911694458654</v>
      </c>
      <c r="BD254" s="9">
        <f t="shared" si="23"/>
        <v>320.37911694458654</v>
      </c>
      <c r="BE254" s="331">
        <v>320.37911694458654</v>
      </c>
      <c r="BF254" s="1"/>
      <c r="BG254" s="1"/>
      <c r="BH254" s="1"/>
    </row>
    <row r="255" spans="1:60" customFormat="1" ht="15" customHeight="1">
      <c r="A255" s="1" t="s">
        <v>106</v>
      </c>
      <c r="B255" s="1"/>
      <c r="C255" s="331"/>
      <c r="D255" s="331"/>
      <c r="E255" s="1"/>
      <c r="F255" s="331"/>
      <c r="G255" s="5" t="s">
        <v>463</v>
      </c>
      <c r="H255" s="331" t="s">
        <v>464</v>
      </c>
      <c r="I255" s="331" t="s">
        <v>464</v>
      </c>
      <c r="J255" s="331" t="s">
        <v>463</v>
      </c>
      <c r="K255" s="331" t="s">
        <v>464</v>
      </c>
      <c r="L255" s="331" t="s">
        <v>464</v>
      </c>
      <c r="M255" s="331" t="s">
        <v>464</v>
      </c>
      <c r="N255" s="331" t="s">
        <v>464</v>
      </c>
      <c r="O255" s="331" t="s">
        <v>464</v>
      </c>
      <c r="P255" s="331" t="s">
        <v>464</v>
      </c>
      <c r="Q255" s="331"/>
      <c r="R255" s="31"/>
      <c r="S255" s="31"/>
      <c r="T255" s="31"/>
      <c r="U255" s="31"/>
      <c r="V255" s="331"/>
      <c r="W255" s="331"/>
      <c r="X255" s="331"/>
      <c r="Y255" s="331"/>
      <c r="Z255" s="331"/>
      <c r="AA255" s="331"/>
      <c r="AB255" s="331"/>
      <c r="AC255" s="331"/>
      <c r="AD255" s="331"/>
      <c r="AE255" s="84">
        <v>221.07535549872122</v>
      </c>
      <c r="AF255" s="84">
        <v>356.48822000000001</v>
      </c>
      <c r="AG255" s="7">
        <v>438.67560000000003</v>
      </c>
      <c r="AH255" s="84">
        <v>394.87784600000003</v>
      </c>
      <c r="AI255" s="84">
        <v>367.25</v>
      </c>
      <c r="AJ255" s="7">
        <v>251.11422600000003</v>
      </c>
      <c r="AK255" s="7">
        <v>289.43404600000002</v>
      </c>
      <c r="AL255" s="7">
        <v>289</v>
      </c>
      <c r="AM255" s="7">
        <v>279.28615000000008</v>
      </c>
      <c r="AN255" s="7">
        <v>355.93415000000005</v>
      </c>
      <c r="AO255" s="331"/>
      <c r="AP255" s="331"/>
      <c r="AQ255" s="331"/>
      <c r="AR255" s="331"/>
      <c r="AS255" s="331"/>
      <c r="AT255" s="331"/>
      <c r="AU255" s="331"/>
      <c r="AV255" s="331"/>
      <c r="AW255" s="331"/>
      <c r="AX255" s="331"/>
      <c r="AY255" s="331"/>
      <c r="AZ255" s="331"/>
      <c r="BA255" s="331"/>
      <c r="BB255" s="5">
        <f t="shared" si="24"/>
        <v>3</v>
      </c>
      <c r="BC255" s="9">
        <f t="shared" si="22"/>
        <v>338.74639183290708</v>
      </c>
      <c r="BD255" s="9">
        <f t="shared" si="23"/>
        <v>338.74639183290708</v>
      </c>
      <c r="BE255" s="7">
        <v>338.74639183290708</v>
      </c>
      <c r="BF255" s="1"/>
      <c r="BG255" s="1"/>
      <c r="BH255" s="1"/>
    </row>
    <row r="256" spans="1:60" s="77" customFormat="1" ht="15" customHeight="1">
      <c r="A256" s="4" t="s">
        <v>226</v>
      </c>
      <c r="B256" s="4"/>
      <c r="C256" s="5"/>
      <c r="D256" s="5"/>
      <c r="E256" s="4"/>
      <c r="F256" s="5"/>
      <c r="G256" s="5" t="s">
        <v>463</v>
      </c>
      <c r="H256" s="5" t="s">
        <v>464</v>
      </c>
      <c r="I256" s="5" t="s">
        <v>464</v>
      </c>
      <c r="J256" s="5" t="s">
        <v>463</v>
      </c>
      <c r="K256" s="4"/>
      <c r="L256" s="24"/>
      <c r="M256" s="24"/>
      <c r="N256" s="24"/>
      <c r="O256" s="24"/>
      <c r="P256" s="24"/>
      <c r="Q256" s="5"/>
      <c r="R256" s="24"/>
      <c r="S256" s="24"/>
      <c r="T256" s="24"/>
      <c r="U256" s="24"/>
      <c r="V256" s="5"/>
      <c r="W256" s="5"/>
      <c r="X256" s="5"/>
      <c r="Y256" s="5"/>
      <c r="Z256" s="5"/>
      <c r="AA256" s="5"/>
      <c r="AB256" s="5"/>
      <c r="AC256" s="5"/>
      <c r="AD256" s="5"/>
      <c r="AE256" s="87">
        <v>218.18323887468031</v>
      </c>
      <c r="AF256" s="87">
        <v>350.38938000000002</v>
      </c>
      <c r="AG256" s="9">
        <v>245.36074199999999</v>
      </c>
      <c r="AH256" s="87">
        <v>240.23551200000003</v>
      </c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>
        <f t="shared" si="24"/>
        <v>3</v>
      </c>
      <c r="BC256" s="9">
        <f t="shared" si="22"/>
        <v>271.31112029156009</v>
      </c>
      <c r="BD256" s="9">
        <f t="shared" si="23"/>
        <v>271.31112029156009</v>
      </c>
      <c r="BE256" s="9">
        <v>271.31112029156009</v>
      </c>
      <c r="BF256" s="4"/>
      <c r="BG256" s="4"/>
      <c r="BH256" s="4"/>
    </row>
    <row r="257" spans="1:60" customFormat="1" ht="15" customHeight="1">
      <c r="A257" s="4" t="s">
        <v>333</v>
      </c>
      <c r="B257" s="4"/>
      <c r="C257" s="5"/>
      <c r="D257" s="5"/>
      <c r="E257" s="4"/>
      <c r="F257" s="5"/>
      <c r="G257" s="5" t="s">
        <v>463</v>
      </c>
      <c r="H257" s="4"/>
      <c r="I257" s="87"/>
      <c r="J257" s="77"/>
      <c r="K257" s="87"/>
      <c r="L257" s="87"/>
      <c r="M257" s="87"/>
      <c r="N257" s="87"/>
      <c r="O257" s="87"/>
      <c r="P257" s="87"/>
      <c r="Q257" s="78"/>
      <c r="R257" s="92"/>
      <c r="S257" s="92"/>
      <c r="T257" s="87"/>
      <c r="U257" s="87"/>
      <c r="V257" s="101"/>
      <c r="W257" s="101"/>
      <c r="X257" s="86"/>
      <c r="Y257" s="86"/>
      <c r="Z257" s="86"/>
      <c r="AA257" s="86"/>
      <c r="AB257" s="86"/>
      <c r="AC257" s="86"/>
      <c r="AD257" s="86"/>
      <c r="AE257" s="87">
        <v>198.19577186700764</v>
      </c>
      <c r="AF257" s="87"/>
      <c r="AG257" s="168"/>
      <c r="AH257" s="77"/>
      <c r="AI257" s="77"/>
      <c r="AJ257" s="77"/>
      <c r="AK257" s="77"/>
      <c r="AL257" s="77"/>
      <c r="AM257" s="77"/>
      <c r="AN257" s="77"/>
      <c r="AO257" s="77"/>
      <c r="AP257" s="77"/>
      <c r="AQ257" s="77"/>
      <c r="AR257" s="77"/>
      <c r="AS257" s="77"/>
      <c r="AT257" s="77"/>
      <c r="AU257" s="77"/>
      <c r="AV257" s="77"/>
      <c r="AW257" s="77"/>
      <c r="AX257" s="77"/>
      <c r="AY257" s="77"/>
      <c r="AZ257" s="77"/>
      <c r="BA257" s="77"/>
      <c r="BB257" s="5">
        <f t="shared" si="24"/>
        <v>1</v>
      </c>
      <c r="BC257" s="9">
        <f t="shared" si="22"/>
        <v>198.19577186700764</v>
      </c>
      <c r="BD257" s="9" t="str">
        <f t="shared" si="23"/>
        <v>-</v>
      </c>
      <c r="BE257" s="5" t="s">
        <v>31</v>
      </c>
      <c r="BF257" s="77"/>
      <c r="BG257" s="77"/>
      <c r="BH257" s="77"/>
    </row>
    <row r="258" spans="1:60" s="77" customFormat="1" ht="15" customHeight="1">
      <c r="A258" s="4" t="s">
        <v>536</v>
      </c>
      <c r="B258" s="4"/>
      <c r="C258" s="5"/>
      <c r="D258" s="5"/>
      <c r="E258" s="4"/>
      <c r="F258" s="5"/>
      <c r="G258" s="5" t="s">
        <v>463</v>
      </c>
      <c r="H258" s="4"/>
      <c r="I258" s="87"/>
      <c r="K258" s="87"/>
      <c r="L258" s="87"/>
      <c r="M258" s="87"/>
      <c r="N258" s="87"/>
      <c r="O258" s="87"/>
      <c r="P258" s="87"/>
      <c r="Q258" s="78"/>
      <c r="R258" s="92"/>
      <c r="S258" s="92"/>
      <c r="T258" s="87"/>
      <c r="U258" s="87"/>
      <c r="V258" s="101"/>
      <c r="W258" s="101"/>
      <c r="X258" s="86"/>
      <c r="Y258" s="86"/>
      <c r="Z258" s="86"/>
      <c r="AA258" s="86"/>
      <c r="AB258" s="86"/>
      <c r="AC258" s="86"/>
      <c r="AD258" s="86"/>
      <c r="AE258" s="87">
        <v>191.02675396419437</v>
      </c>
      <c r="AF258" s="87"/>
      <c r="AG258" s="168"/>
      <c r="BB258" s="5">
        <f t="shared" si="24"/>
        <v>1</v>
      </c>
      <c r="BC258" s="9">
        <f t="shared" si="22"/>
        <v>191.02675396419437</v>
      </c>
      <c r="BD258" s="9" t="str">
        <f t="shared" si="23"/>
        <v>-</v>
      </c>
      <c r="BE258" s="5" t="s">
        <v>31</v>
      </c>
    </row>
    <row r="259" spans="1:60" s="77" customFormat="1" ht="15" customHeight="1">
      <c r="A259" s="4" t="s">
        <v>537</v>
      </c>
      <c r="B259" s="4"/>
      <c r="C259" s="5"/>
      <c r="D259" s="5"/>
      <c r="E259" s="4"/>
      <c r="F259" s="5"/>
      <c r="G259" s="5" t="s">
        <v>463</v>
      </c>
      <c r="H259" s="5" t="s">
        <v>465</v>
      </c>
      <c r="J259" s="5" t="s">
        <v>463</v>
      </c>
      <c r="L259" s="87"/>
      <c r="M259" s="87"/>
      <c r="N259" s="87"/>
      <c r="O259" s="87"/>
      <c r="P259" s="87"/>
      <c r="Q259" s="78"/>
      <c r="R259" s="86"/>
      <c r="S259" s="86"/>
      <c r="T259" s="87"/>
      <c r="U259" s="87"/>
      <c r="V259" s="87"/>
      <c r="W259" s="87"/>
      <c r="X259" s="86"/>
      <c r="Y259" s="86"/>
      <c r="Z259" s="86"/>
      <c r="AA259" s="86"/>
      <c r="AB259" s="86"/>
      <c r="AC259" s="86"/>
      <c r="AD259" s="86"/>
      <c r="AE259" s="87">
        <v>189.18854424552427</v>
      </c>
      <c r="AF259" s="87">
        <v>354.43077999999997</v>
      </c>
      <c r="AG259" s="168"/>
      <c r="AH259" s="87">
        <v>435.74374799999998</v>
      </c>
      <c r="BB259" s="5">
        <f>COUNTA(AE259:AH259)</f>
        <v>3</v>
      </c>
      <c r="BC259" s="9">
        <f t="shared" si="22"/>
        <v>271.80966212276212</v>
      </c>
      <c r="BD259" s="9">
        <f t="shared" si="23"/>
        <v>271.80966212276212</v>
      </c>
      <c r="BE259" s="5">
        <v>271.80966212276212</v>
      </c>
    </row>
    <row r="260" spans="1:60" s="77" customFormat="1" ht="15" customHeight="1">
      <c r="A260" s="4" t="s">
        <v>538</v>
      </c>
      <c r="B260" s="4"/>
      <c r="C260" s="5"/>
      <c r="D260" s="5"/>
      <c r="E260" s="4"/>
      <c r="F260" s="5"/>
      <c r="G260" s="5" t="s">
        <v>463</v>
      </c>
      <c r="H260" s="4"/>
      <c r="I260" s="87"/>
      <c r="J260"/>
      <c r="K260" s="87"/>
      <c r="L260" s="87"/>
      <c r="M260" s="87"/>
      <c r="N260" s="87"/>
      <c r="O260" s="87"/>
      <c r="P260" s="87"/>
      <c r="Q260" s="78"/>
      <c r="R260" s="92"/>
      <c r="S260" s="92"/>
      <c r="T260" s="87"/>
      <c r="U260" s="87"/>
      <c r="V260" s="101"/>
      <c r="W260" s="101"/>
      <c r="X260" s="86"/>
      <c r="Y260" s="86"/>
      <c r="Z260" s="86"/>
      <c r="AA260" s="86"/>
      <c r="AB260" s="86"/>
      <c r="AC260" s="86"/>
      <c r="AD260" s="86"/>
      <c r="AE260" s="87">
        <v>186.54152225063936</v>
      </c>
      <c r="AF260" s="87"/>
      <c r="AG260" s="168"/>
      <c r="BB260" s="5">
        <f>COUNTA(AE260:AH260)</f>
        <v>1</v>
      </c>
      <c r="BC260" s="9">
        <f>AVERAGE(AE260:AG260)</f>
        <v>186.54152225063936</v>
      </c>
      <c r="BD260" s="9" t="str">
        <f>IF(BB260=3,BC260,IF(BB260=2,ROUND(BC260,0)&amp;"*",IF(BB260=1,"-")))</f>
        <v>-</v>
      </c>
      <c r="BE260" s="5">
        <v>187</v>
      </c>
    </row>
    <row r="261" spans="1:60">
      <c r="A261" s="1" t="s">
        <v>105</v>
      </c>
      <c r="B261" s="1"/>
      <c r="C261" s="331"/>
      <c r="D261" s="331"/>
      <c r="E261" s="1"/>
      <c r="F261" s="331"/>
      <c r="G261" s="331" t="s">
        <v>463</v>
      </c>
      <c r="H261" s="5" t="s">
        <v>464</v>
      </c>
      <c r="I261" s="331" t="s">
        <v>464</v>
      </c>
      <c r="J261" s="331" t="s">
        <v>464</v>
      </c>
      <c r="K261" s="331" t="s">
        <v>464</v>
      </c>
      <c r="L261" s="331" t="s">
        <v>464</v>
      </c>
      <c r="M261" s="331" t="s">
        <v>464</v>
      </c>
      <c r="N261" s="331" t="s">
        <v>464</v>
      </c>
      <c r="O261" s="331" t="s">
        <v>464</v>
      </c>
      <c r="P261" s="331" t="s">
        <v>464</v>
      </c>
      <c r="Q261" s="331" t="s">
        <v>464</v>
      </c>
      <c r="R261" s="31"/>
      <c r="S261" s="31"/>
      <c r="T261" s="31"/>
      <c r="U261" s="31"/>
      <c r="V261" s="331"/>
      <c r="W261" s="331"/>
      <c r="X261" s="331"/>
      <c r="Y261" s="331"/>
      <c r="Z261" s="331"/>
      <c r="AA261" s="331"/>
      <c r="AB261" s="331"/>
      <c r="AC261" s="331"/>
      <c r="AD261" s="331"/>
      <c r="AE261" s="331">
        <v>186</v>
      </c>
      <c r="AF261" s="84">
        <v>319.71148000000005</v>
      </c>
      <c r="AG261" s="7">
        <v>442.14753000000002</v>
      </c>
      <c r="AH261" s="84">
        <v>563.22787399999993</v>
      </c>
      <c r="AI261" s="84">
        <v>291.66666666999998</v>
      </c>
      <c r="AJ261" s="7">
        <v>279.60977000000003</v>
      </c>
      <c r="AK261" s="7">
        <v>253.94320600000003</v>
      </c>
      <c r="AL261" s="7">
        <v>249</v>
      </c>
      <c r="AM261" s="7">
        <v>248.26950499999998</v>
      </c>
      <c r="AN261" s="7">
        <v>438.53710999999993</v>
      </c>
      <c r="AO261" s="7">
        <v>169.06043</v>
      </c>
      <c r="AP261" s="7">
        <v>359.50860000000006</v>
      </c>
      <c r="AQ261" s="331"/>
      <c r="AR261" s="331"/>
      <c r="AS261" s="331"/>
      <c r="AT261" s="331"/>
      <c r="AU261" s="331"/>
      <c r="AV261" s="331"/>
      <c r="AW261" s="331"/>
      <c r="AX261" s="331"/>
      <c r="AY261" s="331"/>
      <c r="AZ261" s="331"/>
      <c r="BA261" s="331"/>
      <c r="BB261" s="5">
        <f>COUNTA(AE261:AG261)</f>
        <v>3</v>
      </c>
      <c r="BC261" s="9">
        <f>AVERAGE(AE261:AG261)</f>
        <v>315.95300333333336</v>
      </c>
      <c r="BD261" s="9">
        <f t="shared" si="23"/>
        <v>315.95300333333336</v>
      </c>
      <c r="BE261" s="5">
        <v>316</v>
      </c>
      <c r="BF261" s="1"/>
      <c r="BG261" s="1"/>
      <c r="BH261" s="1"/>
    </row>
    <row r="262" spans="1:60" s="77" customFormat="1" ht="15" customHeight="1">
      <c r="A262" s="4" t="s">
        <v>539</v>
      </c>
      <c r="B262" s="4"/>
      <c r="C262" s="5"/>
      <c r="D262" s="5"/>
      <c r="E262" s="4"/>
      <c r="F262" s="5"/>
      <c r="G262" s="5" t="s">
        <v>463</v>
      </c>
      <c r="H262" s="4"/>
      <c r="I262" s="87"/>
      <c r="K262" s="87"/>
      <c r="L262" s="87"/>
      <c r="M262" s="87"/>
      <c r="N262" s="87"/>
      <c r="O262" s="87"/>
      <c r="P262" s="87"/>
      <c r="Q262" s="78"/>
      <c r="R262" s="92"/>
      <c r="S262" s="92"/>
      <c r="T262" s="87"/>
      <c r="U262" s="87"/>
      <c r="V262" s="101"/>
      <c r="W262" s="101"/>
      <c r="X262" s="86"/>
      <c r="Y262" s="86"/>
      <c r="Z262" s="86"/>
      <c r="AA262" s="86"/>
      <c r="AB262" s="86"/>
      <c r="AC262" s="86"/>
      <c r="AD262" s="86"/>
      <c r="AE262" s="87">
        <v>180.91660051150893</v>
      </c>
      <c r="AF262" s="87"/>
      <c r="AG262" s="168"/>
      <c r="BB262" s="5">
        <f t="shared" ref="BB262:BB267" si="25">COUNTA(AE262:AG262)</f>
        <v>1</v>
      </c>
      <c r="BC262" s="9">
        <f t="shared" si="22"/>
        <v>180.91660051150893</v>
      </c>
      <c r="BD262" s="9" t="str">
        <f t="shared" si="23"/>
        <v>-</v>
      </c>
      <c r="BE262" s="5" t="s">
        <v>31</v>
      </c>
    </row>
    <row r="263" spans="1:60">
      <c r="A263" s="4" t="s">
        <v>84</v>
      </c>
      <c r="G263" s="5" t="s">
        <v>463</v>
      </c>
      <c r="H263" s="5" t="s">
        <v>464</v>
      </c>
      <c r="I263" s="5" t="s">
        <v>464</v>
      </c>
      <c r="J263" s="5" t="s">
        <v>463</v>
      </c>
      <c r="K263" s="5" t="s">
        <v>464</v>
      </c>
      <c r="L263" s="5" t="s">
        <v>464</v>
      </c>
      <c r="M263" s="5" t="s">
        <v>464</v>
      </c>
      <c r="N263" s="5" t="s">
        <v>464</v>
      </c>
      <c r="O263" s="5" t="s">
        <v>464</v>
      </c>
      <c r="P263" s="5" t="s">
        <v>464</v>
      </c>
      <c r="Q263" s="4" t="s">
        <v>464</v>
      </c>
      <c r="R263" s="24"/>
      <c r="S263" s="24"/>
      <c r="V263" s="5"/>
      <c r="W263" s="5"/>
      <c r="X263" s="5"/>
      <c r="Y263" s="5"/>
      <c r="Z263" s="5"/>
      <c r="AA263" s="5"/>
      <c r="AB263" s="5"/>
      <c r="AC263" s="5"/>
      <c r="AD263" s="5"/>
      <c r="AE263" s="87">
        <v>179.59308951406646</v>
      </c>
      <c r="AF263" s="87">
        <v>368.5266933333333</v>
      </c>
      <c r="AG263" s="9">
        <v>403.10393199999999</v>
      </c>
      <c r="AH263" s="87">
        <v>375.33951400000001</v>
      </c>
      <c r="AI263" s="87">
        <v>158</v>
      </c>
      <c r="AJ263" s="9">
        <v>238.64466999999999</v>
      </c>
      <c r="AK263" s="9">
        <v>260.490274</v>
      </c>
      <c r="AL263" s="9">
        <v>312</v>
      </c>
      <c r="AM263" s="9">
        <v>307.23319000000004</v>
      </c>
      <c r="AN263" s="9">
        <v>402.90684499999998</v>
      </c>
      <c r="AO263" s="9">
        <v>149.74366000000001</v>
      </c>
      <c r="AP263" s="5"/>
      <c r="AQ263" s="5"/>
      <c r="AR263" s="5"/>
      <c r="AS263" s="5"/>
      <c r="AT263" s="5"/>
      <c r="AU263" s="5"/>
      <c r="AV263" s="5"/>
      <c r="BB263" s="5">
        <f t="shared" si="25"/>
        <v>3</v>
      </c>
      <c r="BC263" s="9">
        <f t="shared" si="22"/>
        <v>317.07457161579993</v>
      </c>
      <c r="BD263" s="9">
        <f t="shared" si="23"/>
        <v>317.07457161579993</v>
      </c>
      <c r="BE263" s="9">
        <v>317.07457161579993</v>
      </c>
    </row>
    <row r="264" spans="1:60">
      <c r="A264" s="4" t="s">
        <v>540</v>
      </c>
      <c r="G264" s="5" t="s">
        <v>463</v>
      </c>
      <c r="H264" s="5" t="s">
        <v>464</v>
      </c>
      <c r="I264" s="5" t="s">
        <v>464</v>
      </c>
      <c r="J264" s="5" t="s">
        <v>463</v>
      </c>
      <c r="K264" s="5" t="s">
        <v>464</v>
      </c>
      <c r="L264" s="87"/>
      <c r="M264" s="87"/>
      <c r="N264" s="87"/>
      <c r="O264" s="87"/>
      <c r="P264" s="87"/>
      <c r="Q264" s="78"/>
      <c r="R264" s="86"/>
      <c r="S264" s="86"/>
      <c r="T264" s="87"/>
      <c r="U264" s="87"/>
      <c r="V264" s="87"/>
      <c r="W264" s="87"/>
      <c r="X264" s="86"/>
      <c r="Y264" s="86"/>
      <c r="Z264" s="86"/>
      <c r="AA264" s="86"/>
      <c r="AB264" s="86"/>
      <c r="AC264" s="86"/>
      <c r="AD264" s="86"/>
      <c r="AE264" s="87">
        <v>176.79901074168797</v>
      </c>
      <c r="AF264" s="87">
        <v>363.38309333333336</v>
      </c>
      <c r="AG264" s="9">
        <v>275.58306600000003</v>
      </c>
      <c r="AH264" s="87">
        <v>433.785506</v>
      </c>
      <c r="AI264" s="87">
        <v>295.5</v>
      </c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 s="5">
        <f t="shared" si="25"/>
        <v>3</v>
      </c>
      <c r="BC264" s="9">
        <f t="shared" si="22"/>
        <v>271.92172335834044</v>
      </c>
      <c r="BD264" s="9">
        <f t="shared" si="23"/>
        <v>271.92172335834044</v>
      </c>
      <c r="BE264" s="9">
        <v>271.92172335834044</v>
      </c>
      <c r="BF264"/>
      <c r="BG264"/>
      <c r="BH264"/>
    </row>
    <row r="265" spans="1:60">
      <c r="A265" s="4" t="s">
        <v>510</v>
      </c>
      <c r="G265" s="5" t="s">
        <v>463</v>
      </c>
      <c r="H265" s="5" t="s">
        <v>464</v>
      </c>
      <c r="I265" s="25"/>
      <c r="J265" s="87"/>
      <c r="K265"/>
      <c r="L265" s="87"/>
      <c r="M265" s="87"/>
      <c r="N265" s="87"/>
      <c r="O265" s="87"/>
      <c r="P265" s="87"/>
      <c r="Q265" s="78"/>
      <c r="R265" s="86"/>
      <c r="S265" s="86"/>
      <c r="T265" s="87"/>
      <c r="U265" s="87"/>
      <c r="V265" s="87"/>
      <c r="W265" s="87"/>
      <c r="X265" s="86"/>
      <c r="Y265" s="86"/>
      <c r="Z265" s="86"/>
      <c r="AA265" s="86"/>
      <c r="AB265" s="86"/>
      <c r="AC265" s="86"/>
      <c r="AD265" s="86"/>
      <c r="AE265" s="87">
        <v>165.63495038363169</v>
      </c>
      <c r="AF265" s="87">
        <v>393.81605999999999</v>
      </c>
      <c r="AG265" s="168"/>
      <c r="AH265"/>
      <c r="AI265" s="9"/>
      <c r="AJ265" s="25"/>
      <c r="AK265" s="25"/>
      <c r="AL265" s="25"/>
      <c r="AM265" s="25"/>
      <c r="AN265" s="25"/>
      <c r="AO265" s="25"/>
      <c r="AP265" s="25"/>
      <c r="AQ265" s="25"/>
      <c r="AR265" s="25"/>
      <c r="AS265" s="25"/>
      <c r="AT265" s="25"/>
      <c r="AU265" s="25"/>
      <c r="AV265" s="25"/>
      <c r="AW265" s="25"/>
      <c r="AX265" s="25"/>
      <c r="AY265" s="25"/>
      <c r="AZ265" s="25"/>
      <c r="BA265" s="25"/>
      <c r="BB265" s="5">
        <f t="shared" si="25"/>
        <v>2</v>
      </c>
      <c r="BC265" s="9">
        <f t="shared" si="22"/>
        <v>279.72550519181584</v>
      </c>
      <c r="BD265" s="9" t="str">
        <f t="shared" si="23"/>
        <v>280*</v>
      </c>
      <c r="BE265" s="9" t="s">
        <v>541</v>
      </c>
      <c r="BF265" s="25"/>
      <c r="BG265" s="25"/>
      <c r="BH265" s="25"/>
    </row>
    <row r="266" spans="1:60">
      <c r="A266" s="4" t="s">
        <v>542</v>
      </c>
      <c r="G266" s="5" t="s">
        <v>463</v>
      </c>
      <c r="H266" s="5" t="s">
        <v>464</v>
      </c>
      <c r="I266" s="77"/>
      <c r="J266" s="87"/>
      <c r="K266" s="77"/>
      <c r="L266" s="87"/>
      <c r="M266" s="87"/>
      <c r="N266" s="87"/>
      <c r="O266" s="87"/>
      <c r="P266" s="87"/>
      <c r="Q266" s="78"/>
      <c r="R266" s="86"/>
      <c r="S266" s="86"/>
      <c r="T266" s="87"/>
      <c r="U266" s="87"/>
      <c r="V266" s="101"/>
      <c r="W266" s="101"/>
      <c r="X266" s="86"/>
      <c r="Y266" s="86"/>
      <c r="Z266" s="86"/>
      <c r="AA266" s="86"/>
      <c r="AB266" s="86"/>
      <c r="AC266" s="86"/>
      <c r="AD266" s="86"/>
      <c r="AE266" s="87">
        <v>153.3434547314578</v>
      </c>
      <c r="AF266" s="87">
        <v>296.49180000000001</v>
      </c>
      <c r="AG266" s="168"/>
      <c r="AH266" s="25"/>
      <c r="AI266" s="77"/>
      <c r="AJ266" s="77"/>
      <c r="AK266" s="77"/>
      <c r="AL266" s="77"/>
      <c r="AM266" s="77"/>
      <c r="AN266" s="77"/>
      <c r="AO266" s="77"/>
      <c r="AP266" s="77"/>
      <c r="AQ266" s="77"/>
      <c r="AR266" s="77"/>
      <c r="AS266" s="77"/>
      <c r="AT266" s="77"/>
      <c r="AU266" s="77"/>
      <c r="AV266" s="77"/>
      <c r="AW266" s="77"/>
      <c r="AX266" s="77"/>
      <c r="AY266" s="77"/>
      <c r="AZ266" s="77"/>
      <c r="BA266" s="77"/>
      <c r="BB266" s="5">
        <f t="shared" si="25"/>
        <v>2</v>
      </c>
      <c r="BC266" s="9">
        <f t="shared" si="22"/>
        <v>224.91762736572889</v>
      </c>
      <c r="BD266" s="9" t="str">
        <f t="shared" si="23"/>
        <v>225*</v>
      </c>
      <c r="BE266" s="9" t="s">
        <v>543</v>
      </c>
      <c r="BF266" s="77"/>
      <c r="BG266" s="77"/>
      <c r="BH266" s="77"/>
    </row>
    <row r="267" spans="1:60" s="1" customFormat="1">
      <c r="A267" s="4" t="s">
        <v>544</v>
      </c>
      <c r="B267" s="4"/>
      <c r="C267" s="5"/>
      <c r="D267" s="5"/>
      <c r="E267" s="4"/>
      <c r="F267" s="5"/>
      <c r="G267" s="5" t="s">
        <v>463</v>
      </c>
      <c r="H267" s="4"/>
      <c r="I267" s="87"/>
      <c r="J267" s="77"/>
      <c r="K267" s="87"/>
      <c r="L267" s="87"/>
      <c r="M267" s="87"/>
      <c r="N267" s="87"/>
      <c r="O267" s="87"/>
      <c r="P267" s="87"/>
      <c r="Q267" s="78"/>
      <c r="R267" s="92"/>
      <c r="S267" s="92"/>
      <c r="T267" s="87"/>
      <c r="U267" s="87"/>
      <c r="V267" s="101"/>
      <c r="W267" s="101"/>
      <c r="X267" s="86"/>
      <c r="Y267" s="86"/>
      <c r="Z267" s="86"/>
      <c r="AA267" s="86"/>
      <c r="AB267" s="86"/>
      <c r="AC267" s="86"/>
      <c r="AD267" s="86"/>
      <c r="AE267" s="87">
        <v>109.33671406649617</v>
      </c>
      <c r="AF267" s="87"/>
      <c r="AG267" s="168"/>
      <c r="AH267" s="77"/>
      <c r="AI267" s="77"/>
      <c r="AJ267" s="77"/>
      <c r="AK267" s="77"/>
      <c r="AL267" s="77"/>
      <c r="AM267" s="77"/>
      <c r="AN267" s="77"/>
      <c r="AO267" s="77"/>
      <c r="AP267" s="77"/>
      <c r="AQ267" s="77"/>
      <c r="AR267" s="77"/>
      <c r="AS267" s="77"/>
      <c r="AT267" s="77"/>
      <c r="AU267" s="77"/>
      <c r="AV267" s="77"/>
      <c r="AW267" s="77"/>
      <c r="AX267" s="77"/>
      <c r="AY267" s="77"/>
      <c r="AZ267" s="77"/>
      <c r="BA267" s="77"/>
      <c r="BB267" s="5">
        <f t="shared" si="25"/>
        <v>1</v>
      </c>
      <c r="BC267" s="9">
        <f t="shared" si="22"/>
        <v>109.33671406649617</v>
      </c>
      <c r="BD267" s="9" t="str">
        <f t="shared" si="23"/>
        <v>-</v>
      </c>
      <c r="BE267" s="5" t="s">
        <v>31</v>
      </c>
      <c r="BF267" s="77"/>
      <c r="BG267" s="77"/>
      <c r="BH267" s="77"/>
    </row>
    <row r="268" spans="1:60" s="270" customFormat="1">
      <c r="A268" s="252"/>
      <c r="B268" s="252"/>
      <c r="C268" s="253"/>
      <c r="D268" s="253"/>
      <c r="E268" s="252"/>
      <c r="F268" s="253"/>
      <c r="G268" s="253"/>
      <c r="H268" s="252"/>
      <c r="I268" s="255"/>
      <c r="J268" s="254"/>
      <c r="K268" s="255"/>
      <c r="L268" s="255"/>
      <c r="M268" s="255"/>
      <c r="N268" s="255"/>
      <c r="O268" s="255"/>
      <c r="P268" s="255"/>
      <c r="Q268" s="256"/>
      <c r="R268" s="257"/>
      <c r="S268" s="257"/>
      <c r="T268" s="255"/>
      <c r="U268" s="255"/>
      <c r="V268" s="258"/>
      <c r="W268" s="258"/>
      <c r="X268" s="259"/>
      <c r="Y268" s="259"/>
      <c r="Z268" s="259"/>
      <c r="AA268" s="259"/>
      <c r="AB268" s="259"/>
      <c r="AC268" s="259"/>
      <c r="AD268" s="259"/>
      <c r="AE268" s="255"/>
      <c r="AF268" s="255"/>
      <c r="AG268" s="260"/>
      <c r="AH268" s="254"/>
      <c r="AI268" s="254"/>
      <c r="AJ268" s="254"/>
      <c r="AK268" s="254"/>
      <c r="AL268" s="254"/>
      <c r="AM268" s="254"/>
      <c r="AN268" s="254"/>
      <c r="AO268" s="254"/>
      <c r="AP268" s="254"/>
      <c r="AQ268" s="254"/>
      <c r="AR268" s="254"/>
      <c r="AS268" s="254"/>
      <c r="AT268" s="254"/>
      <c r="AU268" s="254"/>
      <c r="AV268" s="254"/>
      <c r="AW268" s="254"/>
      <c r="AX268" s="254"/>
      <c r="AY268" s="254"/>
      <c r="AZ268" s="254"/>
      <c r="BA268" s="254"/>
      <c r="BB268" s="253"/>
      <c r="BC268" s="261"/>
      <c r="BD268" s="261"/>
      <c r="BE268" s="253"/>
      <c r="BF268" s="254"/>
      <c r="BG268" s="254"/>
      <c r="BH268" s="254"/>
    </row>
    <row r="269" spans="1:60">
      <c r="A269" s="1" t="s">
        <v>545</v>
      </c>
      <c r="B269" s="1"/>
      <c r="C269" s="331"/>
      <c r="D269" s="331"/>
      <c r="E269" s="1"/>
      <c r="F269" s="331"/>
      <c r="G269" s="1"/>
      <c r="H269" s="5" t="s">
        <v>465</v>
      </c>
      <c r="I269" s="331" t="s">
        <v>464</v>
      </c>
      <c r="J269" s="331" t="s">
        <v>463</v>
      </c>
      <c r="K269" s="1"/>
      <c r="L269" s="31"/>
      <c r="M269" s="31"/>
      <c r="N269" s="31"/>
      <c r="O269" s="31"/>
      <c r="P269" s="31"/>
      <c r="Q269" s="331"/>
      <c r="R269" s="31"/>
      <c r="S269" s="31"/>
      <c r="T269" s="31"/>
      <c r="U269" s="31"/>
      <c r="V269" s="331"/>
      <c r="W269" s="331"/>
      <c r="X269" s="331"/>
      <c r="Y269" s="331"/>
      <c r="Z269" s="331"/>
      <c r="AA269" s="331"/>
      <c r="AB269" s="331"/>
      <c r="AC269" s="331"/>
      <c r="AD269" s="331"/>
      <c r="AE269" s="331"/>
      <c r="AF269" s="84">
        <v>307.51380000000006</v>
      </c>
      <c r="AG269" s="7">
        <v>341.8657</v>
      </c>
      <c r="AH269" s="84">
        <v>276.32154000000003</v>
      </c>
      <c r="AI269" s="331"/>
      <c r="AJ269" s="331"/>
      <c r="AK269" s="331"/>
      <c r="AL269" s="331"/>
      <c r="AM269" s="331"/>
      <c r="AN269" s="331"/>
      <c r="AO269" s="331"/>
      <c r="AP269" s="331"/>
      <c r="AQ269" s="331"/>
      <c r="AR269" s="331"/>
      <c r="AS269" s="331"/>
      <c r="AT269" s="331"/>
      <c r="AU269" s="331"/>
      <c r="AV269" s="331"/>
      <c r="AW269" s="331"/>
      <c r="AX269" s="331"/>
      <c r="AY269" s="331"/>
      <c r="AZ269" s="331"/>
      <c r="BA269" s="331"/>
      <c r="BB269" s="5">
        <f>COUNTA(AE269:AG269)</f>
        <v>2</v>
      </c>
      <c r="BC269" s="9">
        <f>AVERAGE(AE269:AG269)</f>
        <v>324.68975</v>
      </c>
      <c r="BD269" s="9" t="str">
        <f>IF(BB269=3,BC269,IF(BB269=2,ROUND(BC269,0)&amp;"*",IF(BB269=1,"-")))</f>
        <v>325*</v>
      </c>
      <c r="BE269" s="331" t="s">
        <v>546</v>
      </c>
      <c r="BF269" s="1"/>
      <c r="BG269" s="1"/>
      <c r="BH269" s="1"/>
    </row>
    <row r="270" spans="1:60" s="77" customFormat="1" ht="15" customHeight="1">
      <c r="A270" s="4" t="s">
        <v>528</v>
      </c>
      <c r="B270" s="4"/>
      <c r="C270" s="5"/>
      <c r="D270" s="5"/>
      <c r="E270" s="4"/>
      <c r="F270" s="5"/>
      <c r="G270" s="4"/>
      <c r="H270" s="5" t="s">
        <v>464</v>
      </c>
      <c r="I270" s="5" t="s">
        <v>464</v>
      </c>
      <c r="J270" s="5" t="s">
        <v>463</v>
      </c>
      <c r="K270" s="4"/>
      <c r="L270" s="24"/>
      <c r="M270" s="24"/>
      <c r="N270" s="24"/>
      <c r="O270" s="24"/>
      <c r="P270" s="24"/>
      <c r="Q270" s="5"/>
      <c r="R270" s="24"/>
      <c r="S270" s="24"/>
      <c r="T270" s="24"/>
      <c r="U270" s="24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87">
        <v>571.93158000000005</v>
      </c>
      <c r="AG270" s="9">
        <v>561.87216799999999</v>
      </c>
      <c r="AH270" s="87">
        <v>486.02611200000001</v>
      </c>
      <c r="AI270" s="9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>
        <f t="shared" ref="BB270:BB293" si="26">COUNTA(AF270:AH270)</f>
        <v>3</v>
      </c>
      <c r="BC270" s="9">
        <f t="shared" ref="BC270:BC293" si="27">AVERAGE(AF270:AH270)</f>
        <v>539.94328666666672</v>
      </c>
      <c r="BD270" s="9">
        <f t="shared" ref="BD270:BD293" si="28">IF(BB270=3,BC270,IF(BB270=2,ROUND(BC270,0)&amp;"*",IF(BB270=1,"-")))</f>
        <v>539.94328666666672</v>
      </c>
      <c r="BE270" s="9">
        <v>539.94328666666672</v>
      </c>
      <c r="BF270" s="4"/>
      <c r="BG270" s="4"/>
      <c r="BH270" s="4"/>
    </row>
    <row r="271" spans="1:60" s="25" customFormat="1" ht="15" customHeight="1">
      <c r="A271" s="4" t="s">
        <v>547</v>
      </c>
      <c r="B271" s="4"/>
      <c r="C271" s="5"/>
      <c r="D271" s="5"/>
      <c r="E271" s="4"/>
      <c r="F271" s="5"/>
      <c r="G271" s="4"/>
      <c r="H271" s="5" t="s">
        <v>464</v>
      </c>
      <c r="I271" s="4"/>
      <c r="J271" s="9"/>
      <c r="K271"/>
      <c r="L271" s="9"/>
      <c r="M271" s="9"/>
      <c r="N271" s="9"/>
      <c r="O271" s="9"/>
      <c r="P271" s="9"/>
      <c r="Q271" s="10"/>
      <c r="R271" s="86"/>
      <c r="S271" s="86"/>
      <c r="T271" s="87"/>
      <c r="U271" s="87"/>
      <c r="V271" s="101"/>
      <c r="W271" s="101"/>
      <c r="X271" s="102"/>
      <c r="Y271" s="86"/>
      <c r="Z271" s="86"/>
      <c r="AA271" s="86"/>
      <c r="AB271" s="86"/>
      <c r="AC271" s="86"/>
      <c r="AD271" s="86"/>
      <c r="AE271" s="86"/>
      <c r="AF271" s="9">
        <v>445.87664000000007</v>
      </c>
      <c r="AG271" s="168"/>
      <c r="AH271"/>
      <c r="AI271" s="9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 s="5">
        <f t="shared" si="26"/>
        <v>1</v>
      </c>
      <c r="BC271" s="9">
        <f t="shared" si="27"/>
        <v>445.87664000000007</v>
      </c>
      <c r="BD271" s="9" t="str">
        <f t="shared" si="28"/>
        <v>-</v>
      </c>
      <c r="BE271" s="9" t="s">
        <v>31</v>
      </c>
      <c r="BF271"/>
      <c r="BG271"/>
      <c r="BH271"/>
    </row>
    <row r="272" spans="1:60" s="77" customFormat="1" ht="15" customHeight="1">
      <c r="A272" s="4" t="s">
        <v>525</v>
      </c>
      <c r="B272" s="4"/>
      <c r="C272" s="5"/>
      <c r="D272" s="5"/>
      <c r="E272" s="4"/>
      <c r="F272" s="5"/>
      <c r="G272" s="4"/>
      <c r="H272" s="5" t="s">
        <v>464</v>
      </c>
      <c r="J272" s="87"/>
      <c r="L272" s="87"/>
      <c r="M272" s="87"/>
      <c r="N272" s="87"/>
      <c r="O272" s="87"/>
      <c r="P272" s="87"/>
      <c r="Q272" s="78"/>
      <c r="R272" s="86"/>
      <c r="S272" s="86"/>
      <c r="T272" s="87"/>
      <c r="U272" s="87"/>
      <c r="V272" s="101"/>
      <c r="W272" s="101"/>
      <c r="X272" s="86"/>
      <c r="Y272" s="86"/>
      <c r="Z272" s="86"/>
      <c r="AA272" s="86"/>
      <c r="AB272" s="86"/>
      <c r="AC272" s="86"/>
      <c r="AD272" s="86"/>
      <c r="AE272" s="86"/>
      <c r="AF272" s="87">
        <v>415.38243999999997</v>
      </c>
      <c r="AG272" s="168"/>
      <c r="AI272" s="9"/>
      <c r="BB272" s="5">
        <f t="shared" si="26"/>
        <v>1</v>
      </c>
      <c r="BC272" s="9">
        <f t="shared" si="27"/>
        <v>415.38243999999997</v>
      </c>
      <c r="BD272" s="9" t="str">
        <f t="shared" si="28"/>
        <v>-</v>
      </c>
      <c r="BE272" s="9" t="s">
        <v>31</v>
      </c>
    </row>
    <row r="273" spans="1:60" customFormat="1" ht="15" customHeight="1">
      <c r="A273" s="4" t="s">
        <v>354</v>
      </c>
      <c r="B273" s="4"/>
      <c r="C273" s="5"/>
      <c r="D273" s="5"/>
      <c r="E273" s="4"/>
      <c r="F273" s="5"/>
      <c r="G273" s="4"/>
      <c r="H273" s="5" t="s">
        <v>464</v>
      </c>
      <c r="I273" s="5" t="s">
        <v>464</v>
      </c>
      <c r="J273" s="5" t="s">
        <v>463</v>
      </c>
      <c r="K273" s="4"/>
      <c r="L273" s="24"/>
      <c r="M273" s="24"/>
      <c r="N273" s="24"/>
      <c r="O273" s="24"/>
      <c r="P273" s="24"/>
      <c r="Q273" s="5"/>
      <c r="R273" s="24"/>
      <c r="S273" s="24"/>
      <c r="T273" s="24"/>
      <c r="U273" s="24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87">
        <v>413.69239999999996</v>
      </c>
      <c r="AG273" s="9">
        <v>375.24031600000001</v>
      </c>
      <c r="AH273" s="87">
        <v>414.893798</v>
      </c>
      <c r="AI273" s="9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>
        <f t="shared" si="26"/>
        <v>3</v>
      </c>
      <c r="BC273" s="9">
        <f t="shared" si="27"/>
        <v>401.27550466666668</v>
      </c>
      <c r="BD273" s="9">
        <f t="shared" si="28"/>
        <v>401.27550466666668</v>
      </c>
      <c r="BE273" s="9">
        <v>401.27550466666668</v>
      </c>
      <c r="BF273" s="4"/>
      <c r="BG273" s="4"/>
      <c r="BH273" s="4"/>
    </row>
    <row r="274" spans="1:60" s="77" customFormat="1" ht="15" customHeight="1">
      <c r="A274" s="4" t="s">
        <v>344</v>
      </c>
      <c r="B274" s="4"/>
      <c r="C274" s="5"/>
      <c r="D274" s="5"/>
      <c r="E274" s="4"/>
      <c r="F274" s="5"/>
      <c r="G274" s="4"/>
      <c r="H274" s="5" t="s">
        <v>464</v>
      </c>
      <c r="I274" s="5" t="s">
        <v>464</v>
      </c>
      <c r="J274" s="5" t="s">
        <v>463</v>
      </c>
      <c r="K274" s="4"/>
      <c r="L274" s="24"/>
      <c r="M274" s="24"/>
      <c r="N274" s="24"/>
      <c r="O274" s="24"/>
      <c r="P274" s="24"/>
      <c r="Q274" s="5"/>
      <c r="R274" s="24"/>
      <c r="S274" s="24"/>
      <c r="T274" s="24"/>
      <c r="U274" s="24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87">
        <v>411.01038000000005</v>
      </c>
      <c r="AG274" s="9">
        <v>456.57900200000006</v>
      </c>
      <c r="AH274" s="87">
        <v>457.21093000000008</v>
      </c>
      <c r="AI274" s="9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>
        <f t="shared" si="26"/>
        <v>3</v>
      </c>
      <c r="BC274" s="9">
        <f t="shared" si="27"/>
        <v>441.6001040000001</v>
      </c>
      <c r="BD274" s="9">
        <f t="shared" si="28"/>
        <v>441.6001040000001</v>
      </c>
      <c r="BE274" s="9">
        <v>441.6001040000001</v>
      </c>
      <c r="BF274" s="4"/>
      <c r="BG274" s="4"/>
      <c r="BH274" s="4"/>
    </row>
    <row r="275" spans="1:60" s="77" customFormat="1" ht="15" customHeight="1">
      <c r="A275" s="4" t="s">
        <v>510</v>
      </c>
      <c r="B275" s="4"/>
      <c r="C275" s="5"/>
      <c r="D275" s="5"/>
      <c r="E275" s="4"/>
      <c r="F275" s="5"/>
      <c r="G275" s="4"/>
      <c r="H275" s="5" t="s">
        <v>464</v>
      </c>
      <c r="I275" s="25"/>
      <c r="J275" s="87"/>
      <c r="K275"/>
      <c r="L275" s="87"/>
      <c r="M275" s="87"/>
      <c r="N275" s="87"/>
      <c r="O275" s="87"/>
      <c r="P275" s="87"/>
      <c r="Q275" s="78"/>
      <c r="R275" s="86"/>
      <c r="S275" s="86"/>
      <c r="T275" s="87"/>
      <c r="U275" s="87"/>
      <c r="V275" s="87"/>
      <c r="W275" s="87"/>
      <c r="X275" s="86"/>
      <c r="Y275" s="86"/>
      <c r="Z275" s="86"/>
      <c r="AA275" s="86"/>
      <c r="AB275" s="86"/>
      <c r="AC275" s="86"/>
      <c r="AD275" s="86"/>
      <c r="AE275" s="86"/>
      <c r="AF275" s="87">
        <v>393.81605999999999</v>
      </c>
      <c r="AG275" s="168"/>
      <c r="AH275"/>
      <c r="AI275" s="9"/>
      <c r="AJ275" s="25"/>
      <c r="AK275" s="25"/>
      <c r="AL275" s="25"/>
      <c r="AM275" s="25"/>
      <c r="AN275" s="25"/>
      <c r="AO275" s="25"/>
      <c r="AP275" s="25"/>
      <c r="AQ275" s="25"/>
      <c r="AR275" s="25"/>
      <c r="AS275" s="25"/>
      <c r="AT275" s="25"/>
      <c r="AU275" s="25"/>
      <c r="AV275" s="25"/>
      <c r="AW275" s="25"/>
      <c r="AX275" s="25"/>
      <c r="AY275" s="25"/>
      <c r="AZ275" s="25"/>
      <c r="BA275" s="25"/>
      <c r="BB275" s="5">
        <f t="shared" si="26"/>
        <v>1</v>
      </c>
      <c r="BC275" s="9">
        <f t="shared" si="27"/>
        <v>393.81605999999999</v>
      </c>
      <c r="BD275" s="9" t="str">
        <f t="shared" si="28"/>
        <v>-</v>
      </c>
      <c r="BE275" s="9" t="s">
        <v>31</v>
      </c>
      <c r="BF275" s="25"/>
      <c r="BG275" s="25"/>
      <c r="BH275" s="25"/>
    </row>
    <row r="276" spans="1:60" s="77" customFormat="1" ht="15" customHeight="1">
      <c r="A276" s="4" t="s">
        <v>390</v>
      </c>
      <c r="B276" s="4"/>
      <c r="C276" s="5"/>
      <c r="D276" s="5"/>
      <c r="E276" s="4"/>
      <c r="F276" s="5"/>
      <c r="G276" s="4"/>
      <c r="H276" s="5" t="s">
        <v>464</v>
      </c>
      <c r="I276" s="5" t="s">
        <v>464</v>
      </c>
      <c r="J276" s="4"/>
      <c r="K276" s="4"/>
      <c r="L276" s="24"/>
      <c r="M276" s="24"/>
      <c r="N276" s="24"/>
      <c r="O276" s="24"/>
      <c r="P276" s="24"/>
      <c r="Q276" s="5"/>
      <c r="R276" s="24"/>
      <c r="S276" s="24"/>
      <c r="T276" s="24"/>
      <c r="U276" s="24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87">
        <v>384.37388000000004</v>
      </c>
      <c r="AG276" s="9">
        <v>408.28917066666668</v>
      </c>
      <c r="AH276" s="4"/>
      <c r="AI276" s="9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>
        <f t="shared" si="26"/>
        <v>2</v>
      </c>
      <c r="BC276" s="9">
        <f t="shared" si="27"/>
        <v>396.33152533333339</v>
      </c>
      <c r="BD276" s="9" t="str">
        <f t="shared" si="28"/>
        <v>396*</v>
      </c>
      <c r="BE276" s="9" t="s">
        <v>82</v>
      </c>
      <c r="BF276" s="4"/>
      <c r="BG276" s="4"/>
      <c r="BH276" s="4"/>
    </row>
    <row r="277" spans="1:60" s="77" customFormat="1" ht="15" customHeight="1">
      <c r="A277" s="4" t="s">
        <v>361</v>
      </c>
      <c r="B277" s="4"/>
      <c r="C277" s="5"/>
      <c r="D277" s="5"/>
      <c r="E277" s="4"/>
      <c r="F277" s="5"/>
      <c r="G277" s="4"/>
      <c r="H277" s="5" t="s">
        <v>464</v>
      </c>
      <c r="I277" s="5" t="s">
        <v>464</v>
      </c>
      <c r="J277" s="4"/>
      <c r="K277" s="4"/>
      <c r="L277" s="24"/>
      <c r="M277" s="24"/>
      <c r="N277" s="24"/>
      <c r="O277" s="24"/>
      <c r="P277" s="24"/>
      <c r="Q277" s="5"/>
      <c r="R277" s="24"/>
      <c r="S277" s="24"/>
      <c r="T277" s="24"/>
      <c r="U277" s="24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87">
        <v>379.59767999999997</v>
      </c>
      <c r="AG277" s="9">
        <v>295.341838</v>
      </c>
      <c r="AH277" s="4"/>
      <c r="AI277" s="9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>
        <f t="shared" si="26"/>
        <v>2</v>
      </c>
      <c r="BC277" s="9">
        <f t="shared" si="27"/>
        <v>337.46975899999995</v>
      </c>
      <c r="BD277" s="9" t="str">
        <f t="shared" si="28"/>
        <v>337*</v>
      </c>
      <c r="BE277" s="9" t="s">
        <v>548</v>
      </c>
      <c r="BF277" s="4"/>
      <c r="BG277" s="4"/>
      <c r="BH277" s="4"/>
    </row>
    <row r="278" spans="1:60" s="25" customFormat="1" ht="15" customHeight="1">
      <c r="A278" s="4" t="s">
        <v>84</v>
      </c>
      <c r="B278" s="4"/>
      <c r="C278" s="5"/>
      <c r="D278" s="5"/>
      <c r="E278" s="4"/>
      <c r="F278" s="5"/>
      <c r="G278" s="4"/>
      <c r="H278" s="5" t="s">
        <v>464</v>
      </c>
      <c r="I278" s="5" t="s">
        <v>464</v>
      </c>
      <c r="J278" s="5" t="s">
        <v>463</v>
      </c>
      <c r="K278" s="5" t="s">
        <v>464</v>
      </c>
      <c r="L278" s="5" t="s">
        <v>464</v>
      </c>
      <c r="M278" s="5" t="s">
        <v>464</v>
      </c>
      <c r="N278" s="5" t="s">
        <v>464</v>
      </c>
      <c r="O278" s="5" t="s">
        <v>464</v>
      </c>
      <c r="P278" s="5" t="s">
        <v>464</v>
      </c>
      <c r="Q278" s="4" t="s">
        <v>464</v>
      </c>
      <c r="R278" s="24"/>
      <c r="S278" s="24"/>
      <c r="T278" s="24"/>
      <c r="U278" s="24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87">
        <v>368.5266933333333</v>
      </c>
      <c r="AG278" s="9">
        <v>403.10393199999999</v>
      </c>
      <c r="AH278" s="87">
        <v>375.33951400000001</v>
      </c>
      <c r="AI278" s="87">
        <v>158</v>
      </c>
      <c r="AJ278" s="9">
        <v>238.64466999999999</v>
      </c>
      <c r="AK278" s="9">
        <v>260.490274</v>
      </c>
      <c r="AL278" s="9">
        <v>312</v>
      </c>
      <c r="AM278" s="9">
        <v>307.23319000000004</v>
      </c>
      <c r="AN278" s="9">
        <v>402.90684499999998</v>
      </c>
      <c r="AO278" s="9">
        <v>149.74366000000001</v>
      </c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>
        <f t="shared" si="26"/>
        <v>3</v>
      </c>
      <c r="BC278" s="9">
        <f t="shared" si="27"/>
        <v>382.32337977777775</v>
      </c>
      <c r="BD278" s="9">
        <f t="shared" si="28"/>
        <v>382.32337977777775</v>
      </c>
      <c r="BE278" s="9">
        <v>382.32337977777775</v>
      </c>
      <c r="BF278" s="4"/>
      <c r="BG278" s="4"/>
      <c r="BH278" s="4"/>
    </row>
    <row r="279" spans="1:60" s="77" customFormat="1" ht="15" customHeight="1">
      <c r="A279" s="4" t="s">
        <v>540</v>
      </c>
      <c r="B279" s="4"/>
      <c r="C279" s="5"/>
      <c r="D279" s="5"/>
      <c r="E279" s="4"/>
      <c r="F279" s="5"/>
      <c r="G279" s="4"/>
      <c r="H279" s="5" t="s">
        <v>464</v>
      </c>
      <c r="I279" s="5" t="s">
        <v>464</v>
      </c>
      <c r="J279" s="5" t="s">
        <v>463</v>
      </c>
      <c r="K279" s="5" t="s">
        <v>464</v>
      </c>
      <c r="L279" s="87"/>
      <c r="M279" s="87"/>
      <c r="N279" s="87"/>
      <c r="O279" s="87"/>
      <c r="P279" s="87"/>
      <c r="Q279" s="78"/>
      <c r="R279" s="86"/>
      <c r="S279" s="86"/>
      <c r="T279" s="87"/>
      <c r="U279" s="87"/>
      <c r="V279" s="87"/>
      <c r="W279" s="87"/>
      <c r="X279" s="86"/>
      <c r="Y279" s="86"/>
      <c r="Z279" s="86"/>
      <c r="AA279" s="86"/>
      <c r="AB279" s="86"/>
      <c r="AC279" s="86"/>
      <c r="AD279" s="86"/>
      <c r="AE279" s="86"/>
      <c r="AF279" s="87">
        <v>363.38309333333336</v>
      </c>
      <c r="AG279" s="9">
        <v>275.58306600000003</v>
      </c>
      <c r="AH279" s="87">
        <v>433.785506</v>
      </c>
      <c r="AI279" s="87">
        <v>295.5</v>
      </c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 s="5">
        <f t="shared" si="26"/>
        <v>3</v>
      </c>
      <c r="BC279" s="9">
        <f t="shared" si="27"/>
        <v>357.58388844444448</v>
      </c>
      <c r="BD279" s="9">
        <f t="shared" si="28"/>
        <v>357.58388844444448</v>
      </c>
      <c r="BE279" s="9">
        <v>357.58388844444448</v>
      </c>
      <c r="BF279"/>
      <c r="BG279"/>
      <c r="BH279"/>
    </row>
    <row r="280" spans="1:60" s="25" customFormat="1" ht="15" customHeight="1">
      <c r="A280" s="4" t="s">
        <v>549</v>
      </c>
      <c r="B280" s="4"/>
      <c r="C280" s="5"/>
      <c r="D280" s="5"/>
      <c r="E280" s="4"/>
      <c r="F280" s="5"/>
      <c r="G280" s="4"/>
      <c r="H280" s="5" t="s">
        <v>464</v>
      </c>
      <c r="I280" s="4"/>
      <c r="J280" s="87"/>
      <c r="K280"/>
      <c r="L280" s="87"/>
      <c r="M280" s="87"/>
      <c r="N280" s="87"/>
      <c r="O280" s="87"/>
      <c r="P280" s="87"/>
      <c r="Q280" s="78"/>
      <c r="R280" s="86"/>
      <c r="S280" s="86"/>
      <c r="T280" s="87"/>
      <c r="U280" s="87"/>
      <c r="V280" s="101"/>
      <c r="W280" s="101"/>
      <c r="X280" s="86"/>
      <c r="Y280" s="86"/>
      <c r="Z280" s="86"/>
      <c r="AA280" s="86"/>
      <c r="AB280" s="86"/>
      <c r="AC280" s="86"/>
      <c r="AD280" s="86"/>
      <c r="AE280" s="86"/>
      <c r="AF280" s="87">
        <v>357.18628000000001</v>
      </c>
      <c r="AG280" s="168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 s="5">
        <f t="shared" si="26"/>
        <v>1</v>
      </c>
      <c r="BC280" s="9">
        <f t="shared" si="27"/>
        <v>357.18628000000001</v>
      </c>
      <c r="BD280" s="9" t="str">
        <f t="shared" si="28"/>
        <v>-</v>
      </c>
      <c r="BE280" s="9" t="s">
        <v>31</v>
      </c>
      <c r="BF280"/>
      <c r="BG280"/>
      <c r="BH280"/>
    </row>
    <row r="281" spans="1:60" s="77" customFormat="1" ht="15" customHeight="1">
      <c r="A281" s="1" t="s">
        <v>106</v>
      </c>
      <c r="B281" s="1"/>
      <c r="C281" s="331"/>
      <c r="D281" s="331"/>
      <c r="E281" s="1"/>
      <c r="F281" s="331"/>
      <c r="G281" s="1"/>
      <c r="H281" s="331" t="s">
        <v>464</v>
      </c>
      <c r="I281" s="331" t="s">
        <v>464</v>
      </c>
      <c r="J281" s="331" t="s">
        <v>463</v>
      </c>
      <c r="K281" s="331" t="s">
        <v>464</v>
      </c>
      <c r="L281" s="331" t="s">
        <v>464</v>
      </c>
      <c r="M281" s="331" t="s">
        <v>464</v>
      </c>
      <c r="N281" s="331" t="s">
        <v>464</v>
      </c>
      <c r="O281" s="331" t="s">
        <v>464</v>
      </c>
      <c r="P281" s="331" t="s">
        <v>464</v>
      </c>
      <c r="Q281" s="331"/>
      <c r="R281" s="31"/>
      <c r="S281" s="31"/>
      <c r="T281" s="31"/>
      <c r="U281" s="31"/>
      <c r="V281" s="331"/>
      <c r="W281" s="331"/>
      <c r="X281" s="331"/>
      <c r="Y281" s="331"/>
      <c r="Z281" s="331"/>
      <c r="AA281" s="331"/>
      <c r="AB281" s="331"/>
      <c r="AC281" s="331"/>
      <c r="AD281" s="331"/>
      <c r="AE281" s="331"/>
      <c r="AF281" s="84">
        <v>356.48822000000001</v>
      </c>
      <c r="AG281" s="7">
        <v>438.67560000000003</v>
      </c>
      <c r="AH281" s="84">
        <v>394.87784600000003</v>
      </c>
      <c r="AI281" s="84">
        <v>367.25</v>
      </c>
      <c r="AJ281" s="7">
        <v>251.11422600000003</v>
      </c>
      <c r="AK281" s="7">
        <v>289.43404600000002</v>
      </c>
      <c r="AL281" s="7">
        <v>289</v>
      </c>
      <c r="AM281" s="7">
        <v>279.28615000000008</v>
      </c>
      <c r="AN281" s="7">
        <v>355.93415000000005</v>
      </c>
      <c r="AO281" s="331"/>
      <c r="AP281" s="331"/>
      <c r="AQ281" s="331"/>
      <c r="AR281" s="331"/>
      <c r="AS281" s="331"/>
      <c r="AT281" s="331"/>
      <c r="AU281" s="331"/>
      <c r="AV281" s="331"/>
      <c r="AW281" s="331"/>
      <c r="AX281" s="331"/>
      <c r="AY281" s="331"/>
      <c r="AZ281" s="331"/>
      <c r="BA281" s="331"/>
      <c r="BB281" s="5">
        <f t="shared" si="26"/>
        <v>3</v>
      </c>
      <c r="BC281" s="9">
        <f t="shared" si="27"/>
        <v>396.68055533333336</v>
      </c>
      <c r="BD281" s="9">
        <f t="shared" si="28"/>
        <v>396.68055533333336</v>
      </c>
      <c r="BE281" s="9">
        <v>396.68055533333336</v>
      </c>
      <c r="BF281" s="1"/>
      <c r="BG281" s="1"/>
      <c r="BH281" s="1"/>
    </row>
    <row r="282" spans="1:60" customFormat="1" ht="15" customHeight="1">
      <c r="A282" s="4" t="s">
        <v>226</v>
      </c>
      <c r="B282" s="4"/>
      <c r="C282" s="5"/>
      <c r="D282" s="5"/>
      <c r="E282" s="4"/>
      <c r="F282" s="5"/>
      <c r="G282" s="4"/>
      <c r="H282" s="5" t="s">
        <v>464</v>
      </c>
      <c r="I282" s="5" t="s">
        <v>464</v>
      </c>
      <c r="J282" s="5" t="s">
        <v>463</v>
      </c>
      <c r="K282" s="4"/>
      <c r="L282" s="24"/>
      <c r="M282" s="24"/>
      <c r="N282" s="24"/>
      <c r="O282" s="24"/>
      <c r="P282" s="24"/>
      <c r="Q282" s="5"/>
      <c r="R282" s="24"/>
      <c r="S282" s="24"/>
      <c r="T282" s="24"/>
      <c r="U282" s="24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87">
        <v>350.38938000000002</v>
      </c>
      <c r="AG282" s="9">
        <v>245.36074199999999</v>
      </c>
      <c r="AH282" s="87">
        <v>240.23551200000003</v>
      </c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>
        <f t="shared" si="26"/>
        <v>3</v>
      </c>
      <c r="BC282" s="9">
        <f t="shared" si="27"/>
        <v>278.66187800000006</v>
      </c>
      <c r="BD282" s="9">
        <f t="shared" si="28"/>
        <v>278.66187800000006</v>
      </c>
      <c r="BE282" s="9">
        <v>278.66187800000006</v>
      </c>
      <c r="BF282" s="4"/>
      <c r="BG282" s="4"/>
      <c r="BH282" s="4"/>
    </row>
    <row r="283" spans="1:60" s="77" customFormat="1" ht="15" customHeight="1">
      <c r="A283" s="4" t="s">
        <v>550</v>
      </c>
      <c r="B283" s="4"/>
      <c r="C283" s="5"/>
      <c r="D283" s="5"/>
      <c r="E283" s="4"/>
      <c r="F283" s="5"/>
      <c r="G283" s="4"/>
      <c r="H283" s="5" t="s">
        <v>464</v>
      </c>
      <c r="J283" s="87"/>
      <c r="L283" s="87"/>
      <c r="M283" s="87"/>
      <c r="N283" s="87"/>
      <c r="O283" s="87"/>
      <c r="P283" s="87"/>
      <c r="Q283" s="78"/>
      <c r="R283" s="86"/>
      <c r="S283" s="86"/>
      <c r="T283" s="87"/>
      <c r="U283" s="87"/>
      <c r="V283" s="101"/>
      <c r="W283" s="101"/>
      <c r="X283" s="86"/>
      <c r="Y283" s="86"/>
      <c r="Z283" s="86"/>
      <c r="AA283" s="86"/>
      <c r="AB283" s="86"/>
      <c r="AC283" s="86"/>
      <c r="AD283" s="86"/>
      <c r="AE283" s="86"/>
      <c r="AF283" s="87">
        <v>345.11106666666666</v>
      </c>
      <c r="AG283" s="168"/>
      <c r="BB283" s="5">
        <f t="shared" si="26"/>
        <v>1</v>
      </c>
      <c r="BC283" s="9">
        <f t="shared" si="27"/>
        <v>345.11106666666666</v>
      </c>
      <c r="BD283" s="9" t="str">
        <f t="shared" si="28"/>
        <v>-</v>
      </c>
      <c r="BE283" s="9" t="s">
        <v>31</v>
      </c>
    </row>
    <row r="284" spans="1:60" s="25" customFormat="1" ht="15" customHeight="1">
      <c r="A284" s="55" t="s">
        <v>335</v>
      </c>
      <c r="B284" s="55"/>
      <c r="C284" s="54"/>
      <c r="D284" s="54"/>
      <c r="E284" s="55"/>
      <c r="F284" s="54"/>
      <c r="G284" s="55"/>
      <c r="H284" s="5" t="s">
        <v>464</v>
      </c>
      <c r="I284" s="77"/>
      <c r="J284" s="87"/>
      <c r="K284" s="77"/>
      <c r="L284" s="87"/>
      <c r="M284" s="87"/>
      <c r="N284" s="87"/>
      <c r="O284" s="87"/>
      <c r="P284" s="87"/>
      <c r="Q284" s="78"/>
      <c r="R284" s="86"/>
      <c r="S284" s="86"/>
      <c r="T284" s="87"/>
      <c r="U284" s="87"/>
      <c r="V284" s="87"/>
      <c r="W284" s="87"/>
      <c r="X284" s="86"/>
      <c r="Y284" s="86"/>
      <c r="Z284" s="86"/>
      <c r="AA284" s="86"/>
      <c r="AB284" s="86"/>
      <c r="AC284" s="86"/>
      <c r="AD284" s="86"/>
      <c r="AE284" s="86"/>
      <c r="AF284" s="87">
        <v>338.92649999999998</v>
      </c>
      <c r="AG284" s="168"/>
      <c r="AH284" s="77"/>
      <c r="AI284" s="77"/>
      <c r="AJ284" s="77"/>
      <c r="AK284" s="77"/>
      <c r="AL284" s="77"/>
      <c r="AM284" s="77"/>
      <c r="AN284" s="77"/>
      <c r="AO284" s="77"/>
      <c r="AP284" s="77"/>
      <c r="AQ284" s="77"/>
      <c r="AR284" s="77"/>
      <c r="AS284" s="77"/>
      <c r="AT284" s="77"/>
      <c r="AU284" s="77"/>
      <c r="AV284" s="77"/>
      <c r="AW284" s="77"/>
      <c r="AX284" s="77"/>
      <c r="AY284" s="77"/>
      <c r="AZ284" s="77"/>
      <c r="BA284" s="77"/>
      <c r="BB284" s="5">
        <f t="shared" si="26"/>
        <v>1</v>
      </c>
      <c r="BC284" s="9">
        <f t="shared" si="27"/>
        <v>338.92649999999998</v>
      </c>
      <c r="BD284" s="9" t="str">
        <f t="shared" si="28"/>
        <v>-</v>
      </c>
      <c r="BE284" s="9" t="s">
        <v>31</v>
      </c>
      <c r="BF284" s="77"/>
      <c r="BG284" s="77"/>
      <c r="BH284" s="77"/>
    </row>
    <row r="285" spans="1:60" customFormat="1" ht="15" customHeight="1">
      <c r="A285" s="4" t="s">
        <v>345</v>
      </c>
      <c r="B285" s="4"/>
      <c r="C285" s="5"/>
      <c r="D285" s="5"/>
      <c r="E285" s="4"/>
      <c r="F285" s="5"/>
      <c r="G285" s="4"/>
      <c r="H285" s="5" t="s">
        <v>464</v>
      </c>
      <c r="I285" s="5" t="s">
        <v>464</v>
      </c>
      <c r="J285" s="4"/>
      <c r="K285" s="4"/>
      <c r="L285" s="24"/>
      <c r="M285" s="24"/>
      <c r="N285" s="24"/>
      <c r="O285" s="24"/>
      <c r="P285" s="24"/>
      <c r="Q285" s="5"/>
      <c r="R285" s="24"/>
      <c r="S285" s="24"/>
      <c r="T285" s="24"/>
      <c r="U285" s="24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87">
        <v>334.95857999999998</v>
      </c>
      <c r="AG285" s="9">
        <v>397.42392800000005</v>
      </c>
      <c r="AH285" s="4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>
        <f t="shared" si="26"/>
        <v>2</v>
      </c>
      <c r="BC285" s="9">
        <f t="shared" si="27"/>
        <v>366.19125400000001</v>
      </c>
      <c r="BD285" s="9" t="str">
        <f t="shared" si="28"/>
        <v>366*</v>
      </c>
      <c r="BE285" s="9" t="s">
        <v>551</v>
      </c>
      <c r="BF285" s="4"/>
      <c r="BG285" s="4"/>
      <c r="BH285" s="4"/>
    </row>
    <row r="286" spans="1:60" s="77" customFormat="1" ht="15" customHeight="1">
      <c r="A286" s="4" t="s">
        <v>552</v>
      </c>
      <c r="B286" s="4"/>
      <c r="C286" s="5"/>
      <c r="D286" s="5"/>
      <c r="E286" s="4"/>
      <c r="F286" s="5"/>
      <c r="G286" s="4"/>
      <c r="H286" s="5" t="s">
        <v>464</v>
      </c>
      <c r="J286" s="87"/>
      <c r="L286" s="87"/>
      <c r="M286" s="87"/>
      <c r="N286" s="87"/>
      <c r="O286" s="87"/>
      <c r="P286" s="87"/>
      <c r="Q286" s="78"/>
      <c r="R286" s="86"/>
      <c r="S286" s="86"/>
      <c r="T286" s="87"/>
      <c r="U286" s="87"/>
      <c r="V286" s="101"/>
      <c r="W286" s="101"/>
      <c r="X286" s="86"/>
      <c r="Y286" s="86"/>
      <c r="Z286" s="86"/>
      <c r="AA286" s="86"/>
      <c r="AB286" s="86"/>
      <c r="AC286" s="86"/>
      <c r="AD286" s="86"/>
      <c r="AE286" s="86"/>
      <c r="AF286" s="87">
        <v>333.92986000000002</v>
      </c>
      <c r="AG286" s="168"/>
      <c r="BB286" s="5">
        <f t="shared" si="26"/>
        <v>1</v>
      </c>
      <c r="BC286" s="9">
        <f t="shared" si="27"/>
        <v>333.92986000000002</v>
      </c>
      <c r="BD286" s="9" t="str">
        <f t="shared" si="28"/>
        <v>-</v>
      </c>
      <c r="BE286" s="9" t="s">
        <v>31</v>
      </c>
    </row>
    <row r="287" spans="1:60" customFormat="1" ht="15" customHeight="1">
      <c r="A287" s="1" t="s">
        <v>105</v>
      </c>
      <c r="B287" s="1"/>
      <c r="C287" s="331"/>
      <c r="D287" s="331"/>
      <c r="E287" s="1"/>
      <c r="F287" s="331"/>
      <c r="G287" s="1"/>
      <c r="H287" s="5" t="s">
        <v>464</v>
      </c>
      <c r="I287" s="331" t="s">
        <v>464</v>
      </c>
      <c r="J287" s="331" t="s">
        <v>464</v>
      </c>
      <c r="K287" s="331" t="s">
        <v>464</v>
      </c>
      <c r="L287" s="331" t="s">
        <v>464</v>
      </c>
      <c r="M287" s="331" t="s">
        <v>464</v>
      </c>
      <c r="N287" s="331" t="s">
        <v>464</v>
      </c>
      <c r="O287" s="331" t="s">
        <v>464</v>
      </c>
      <c r="P287" s="331" t="s">
        <v>464</v>
      </c>
      <c r="Q287" s="331" t="s">
        <v>464</v>
      </c>
      <c r="R287" s="31"/>
      <c r="S287" s="31"/>
      <c r="T287" s="31"/>
      <c r="U287" s="31"/>
      <c r="V287" s="331"/>
      <c r="W287" s="331"/>
      <c r="X287" s="331"/>
      <c r="Y287" s="331"/>
      <c r="Z287" s="331"/>
      <c r="AA287" s="331"/>
      <c r="AB287" s="331"/>
      <c r="AC287" s="331"/>
      <c r="AD287" s="331"/>
      <c r="AE287" s="331"/>
      <c r="AF287" s="84">
        <v>319.71148000000005</v>
      </c>
      <c r="AG287" s="7">
        <v>442.14753000000002</v>
      </c>
      <c r="AH287" s="84">
        <v>563.22787399999993</v>
      </c>
      <c r="AI287" s="84">
        <v>291.66666666999998</v>
      </c>
      <c r="AJ287" s="7">
        <v>279.60977000000003</v>
      </c>
      <c r="AK287" s="7">
        <v>253.94320600000003</v>
      </c>
      <c r="AL287" s="7">
        <v>249</v>
      </c>
      <c r="AM287" s="7">
        <v>248.26950499999998</v>
      </c>
      <c r="AN287" s="7">
        <v>438.53710999999993</v>
      </c>
      <c r="AO287" s="7">
        <v>169.06043</v>
      </c>
      <c r="AP287" s="7">
        <v>359.50860000000006</v>
      </c>
      <c r="AQ287" s="331"/>
      <c r="AR287" s="331"/>
      <c r="AS287" s="331"/>
      <c r="AT287" s="331"/>
      <c r="AU287" s="331"/>
      <c r="AV287" s="331"/>
      <c r="AW287" s="331"/>
      <c r="AX287" s="331"/>
      <c r="AY287" s="331"/>
      <c r="AZ287" s="331"/>
      <c r="BA287" s="331"/>
      <c r="BB287" s="5">
        <f t="shared" si="26"/>
        <v>3</v>
      </c>
      <c r="BC287" s="9">
        <f t="shared" si="27"/>
        <v>441.695628</v>
      </c>
      <c r="BD287" s="9">
        <f t="shared" si="28"/>
        <v>441.695628</v>
      </c>
      <c r="BE287" s="9">
        <v>441.695628</v>
      </c>
      <c r="BF287" s="1"/>
      <c r="BG287" s="1"/>
      <c r="BH287" s="1"/>
    </row>
    <row r="288" spans="1:60" customFormat="1" ht="15" customHeight="1">
      <c r="A288" s="58" t="s">
        <v>553</v>
      </c>
      <c r="B288" s="58"/>
      <c r="C288" s="11"/>
      <c r="D288" s="11"/>
      <c r="E288" s="58"/>
      <c r="F288" s="11"/>
      <c r="G288" s="58"/>
      <c r="H288" s="5" t="s">
        <v>464</v>
      </c>
      <c r="I288" s="77"/>
      <c r="J288" s="87"/>
      <c r="K288" s="77"/>
      <c r="L288" s="87"/>
      <c r="M288" s="87"/>
      <c r="N288" s="87"/>
      <c r="O288" s="87"/>
      <c r="P288" s="87"/>
      <c r="Q288" s="78"/>
      <c r="R288" s="86"/>
      <c r="S288" s="86"/>
      <c r="T288" s="87"/>
      <c r="U288" s="87"/>
      <c r="V288" s="87"/>
      <c r="W288" s="87"/>
      <c r="X288" s="86"/>
      <c r="Y288" s="86"/>
      <c r="Z288" s="86"/>
      <c r="AA288" s="86"/>
      <c r="AB288" s="86"/>
      <c r="AC288" s="86"/>
      <c r="AD288" s="86"/>
      <c r="AE288" s="86"/>
      <c r="AF288" s="87">
        <v>298.42677333333341</v>
      </c>
      <c r="AG288" s="168"/>
      <c r="AH288" s="25"/>
      <c r="AI288" s="77"/>
      <c r="AJ288" s="77"/>
      <c r="AK288" s="77"/>
      <c r="AL288" s="77"/>
      <c r="AM288" s="77"/>
      <c r="AN288" s="77"/>
      <c r="AO288" s="77"/>
      <c r="AP288" s="77"/>
      <c r="AQ288" s="77"/>
      <c r="AR288" s="77"/>
      <c r="AS288" s="77"/>
      <c r="AT288" s="77"/>
      <c r="AU288" s="77"/>
      <c r="AV288" s="77"/>
      <c r="AW288" s="77"/>
      <c r="AX288" s="77"/>
      <c r="AY288" s="77"/>
      <c r="AZ288" s="77"/>
      <c r="BA288" s="77"/>
      <c r="BB288" s="5">
        <f t="shared" si="26"/>
        <v>1</v>
      </c>
      <c r="BC288" s="9">
        <f t="shared" si="27"/>
        <v>298.42677333333341</v>
      </c>
      <c r="BD288" s="9" t="str">
        <f t="shared" si="28"/>
        <v>-</v>
      </c>
      <c r="BE288" s="9" t="s">
        <v>31</v>
      </c>
      <c r="BF288" s="77"/>
      <c r="BG288" s="77"/>
      <c r="BH288" s="77"/>
    </row>
    <row r="289" spans="1:60" customFormat="1" ht="15" customHeight="1">
      <c r="A289" s="4" t="s">
        <v>542</v>
      </c>
      <c r="B289" s="4"/>
      <c r="C289" s="5"/>
      <c r="D289" s="5"/>
      <c r="E289" s="4"/>
      <c r="F289" s="5"/>
      <c r="G289" s="4"/>
      <c r="H289" s="5" t="s">
        <v>464</v>
      </c>
      <c r="I289" s="77"/>
      <c r="J289" s="87"/>
      <c r="K289" s="77"/>
      <c r="L289" s="87"/>
      <c r="M289" s="87"/>
      <c r="N289" s="87"/>
      <c r="O289" s="87"/>
      <c r="P289" s="87"/>
      <c r="Q289" s="78"/>
      <c r="R289" s="86"/>
      <c r="S289" s="86"/>
      <c r="T289" s="87"/>
      <c r="U289" s="87"/>
      <c r="V289" s="101"/>
      <c r="W289" s="101"/>
      <c r="X289" s="86"/>
      <c r="Y289" s="86"/>
      <c r="Z289" s="86"/>
      <c r="AA289" s="86"/>
      <c r="AB289" s="86"/>
      <c r="AC289" s="86"/>
      <c r="AD289" s="86"/>
      <c r="AE289" s="86"/>
      <c r="AF289" s="87">
        <v>296.49180000000001</v>
      </c>
      <c r="AG289" s="168"/>
      <c r="AH289" s="25"/>
      <c r="AI289" s="77"/>
      <c r="AJ289" s="77"/>
      <c r="AK289" s="77"/>
      <c r="AL289" s="77"/>
      <c r="AM289" s="77"/>
      <c r="AN289" s="77"/>
      <c r="AO289" s="77"/>
      <c r="AP289" s="77"/>
      <c r="AQ289" s="77"/>
      <c r="AR289" s="77"/>
      <c r="AS289" s="77"/>
      <c r="AT289" s="77"/>
      <c r="AU289" s="77"/>
      <c r="AV289" s="77"/>
      <c r="AW289" s="77"/>
      <c r="AX289" s="77"/>
      <c r="AY289" s="77"/>
      <c r="AZ289" s="77"/>
      <c r="BA289" s="77"/>
      <c r="BB289" s="5">
        <f t="shared" si="26"/>
        <v>1</v>
      </c>
      <c r="BC289" s="9">
        <f t="shared" si="27"/>
        <v>296.49180000000001</v>
      </c>
      <c r="BD289" s="9" t="str">
        <f t="shared" si="28"/>
        <v>-</v>
      </c>
      <c r="BE289" s="9" t="s">
        <v>31</v>
      </c>
      <c r="BF289" s="77"/>
      <c r="BG289" s="77"/>
      <c r="BH289" s="77"/>
    </row>
    <row r="290" spans="1:60" s="77" customFormat="1" ht="15" customHeight="1">
      <c r="A290" s="4" t="s">
        <v>554</v>
      </c>
      <c r="B290" s="4"/>
      <c r="C290" s="5"/>
      <c r="D290" s="5"/>
      <c r="E290" s="4"/>
      <c r="F290" s="5"/>
      <c r="G290" s="4"/>
      <c r="H290" s="5" t="s">
        <v>464</v>
      </c>
      <c r="J290" s="87"/>
      <c r="L290" s="87"/>
      <c r="M290" s="87"/>
      <c r="N290" s="87"/>
      <c r="O290" s="87"/>
      <c r="P290" s="87"/>
      <c r="Q290" s="78"/>
      <c r="R290" s="86"/>
      <c r="S290" s="86"/>
      <c r="T290" s="87"/>
      <c r="U290" s="87"/>
      <c r="V290" s="87"/>
      <c r="W290" s="87"/>
      <c r="X290" s="86"/>
      <c r="Y290" s="86"/>
      <c r="Z290" s="86"/>
      <c r="AA290" s="86"/>
      <c r="AB290" s="86"/>
      <c r="AC290" s="86"/>
      <c r="AD290" s="86"/>
      <c r="AE290" s="86"/>
      <c r="AF290" s="87">
        <v>274.66824000000003</v>
      </c>
      <c r="AG290" s="168"/>
      <c r="BB290" s="5">
        <f t="shared" si="26"/>
        <v>1</v>
      </c>
      <c r="BC290" s="9">
        <f t="shared" si="27"/>
        <v>274.66824000000003</v>
      </c>
      <c r="BD290" s="9" t="str">
        <f t="shared" si="28"/>
        <v>-</v>
      </c>
      <c r="BE290" s="9" t="s">
        <v>31</v>
      </c>
    </row>
    <row r="291" spans="1:60" s="77" customFormat="1" ht="15" customHeight="1">
      <c r="A291" s="4" t="s">
        <v>346</v>
      </c>
      <c r="B291" s="4"/>
      <c r="C291" s="5"/>
      <c r="D291" s="5"/>
      <c r="E291" s="4"/>
      <c r="F291" s="5"/>
      <c r="G291" s="4"/>
      <c r="H291" s="5" t="s">
        <v>464</v>
      </c>
      <c r="I291" s="5" t="s">
        <v>464</v>
      </c>
      <c r="J291" s="5" t="s">
        <v>463</v>
      </c>
      <c r="K291" s="4"/>
      <c r="L291" s="24"/>
      <c r="M291" s="24"/>
      <c r="N291" s="24"/>
      <c r="O291" s="24"/>
      <c r="P291" s="24"/>
      <c r="Q291" s="5"/>
      <c r="R291" s="24"/>
      <c r="S291" s="24"/>
      <c r="T291" s="24"/>
      <c r="U291" s="24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87">
        <v>271.03098</v>
      </c>
      <c r="AG291" s="9">
        <v>401.52043800000001</v>
      </c>
      <c r="AH291" s="87">
        <v>425.01934200000005</v>
      </c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>
        <f t="shared" si="26"/>
        <v>3</v>
      </c>
      <c r="BC291" s="9">
        <f t="shared" si="27"/>
        <v>365.85692</v>
      </c>
      <c r="BD291" s="9">
        <f t="shared" si="28"/>
        <v>365.85692</v>
      </c>
      <c r="BE291" s="9">
        <v>365.85692</v>
      </c>
      <c r="BF291" s="4"/>
      <c r="BG291" s="4"/>
      <c r="BH291" s="4"/>
    </row>
    <row r="292" spans="1:60" s="77" customFormat="1" ht="15" customHeight="1">
      <c r="A292" s="58" t="s">
        <v>555</v>
      </c>
      <c r="B292" s="58"/>
      <c r="C292" s="11"/>
      <c r="D292" s="11"/>
      <c r="E292" s="58"/>
      <c r="F292" s="11"/>
      <c r="G292" s="58"/>
      <c r="H292" s="5" t="s">
        <v>464</v>
      </c>
      <c r="J292" s="87"/>
      <c r="L292" s="87"/>
      <c r="M292" s="87"/>
      <c r="N292" s="87"/>
      <c r="O292" s="87"/>
      <c r="P292" s="87"/>
      <c r="Q292" s="78"/>
      <c r="R292" s="86"/>
      <c r="S292" s="86"/>
      <c r="T292" s="87"/>
      <c r="U292" s="87"/>
      <c r="V292" s="87"/>
      <c r="W292" s="87"/>
      <c r="X292" s="86"/>
      <c r="Y292" s="86"/>
      <c r="Z292" s="86"/>
      <c r="AA292" s="86"/>
      <c r="AB292" s="86"/>
      <c r="AC292" s="86"/>
      <c r="AD292" s="86"/>
      <c r="AE292" s="86"/>
      <c r="AF292" s="87">
        <v>208.97711999999999</v>
      </c>
      <c r="AG292" s="168"/>
      <c r="BB292" s="5">
        <f t="shared" si="26"/>
        <v>1</v>
      </c>
      <c r="BC292" s="9">
        <f t="shared" si="27"/>
        <v>208.97711999999999</v>
      </c>
      <c r="BD292" s="9" t="str">
        <f t="shared" si="28"/>
        <v>-</v>
      </c>
      <c r="BE292" s="9" t="s">
        <v>31</v>
      </c>
    </row>
    <row r="293" spans="1:60" s="77" customFormat="1" ht="15" customHeight="1">
      <c r="A293" s="58" t="s">
        <v>556</v>
      </c>
      <c r="B293" s="58"/>
      <c r="C293" s="11"/>
      <c r="D293" s="11"/>
      <c r="E293" s="58"/>
      <c r="F293" s="11"/>
      <c r="G293" s="58"/>
      <c r="H293" s="5" t="s">
        <v>464</v>
      </c>
      <c r="I293" s="25"/>
      <c r="J293" s="9"/>
      <c r="K293" s="25"/>
      <c r="L293" s="9"/>
      <c r="M293" s="9"/>
      <c r="N293" s="9"/>
      <c r="O293" s="9"/>
      <c r="P293" s="9"/>
      <c r="Q293" s="10"/>
      <c r="R293" s="86"/>
      <c r="S293" s="86"/>
      <c r="T293" s="87"/>
      <c r="U293" s="87"/>
      <c r="V293" s="101"/>
      <c r="W293" s="101"/>
      <c r="X293" s="102"/>
      <c r="Y293" s="86"/>
      <c r="Z293" s="86"/>
      <c r="AA293" s="86"/>
      <c r="AB293" s="86"/>
      <c r="AC293" s="86"/>
      <c r="AD293" s="86"/>
      <c r="AE293" s="86"/>
      <c r="AF293" s="9">
        <v>201.18824000000004</v>
      </c>
      <c r="AG293" s="168"/>
      <c r="AI293" s="25"/>
      <c r="AJ293" s="25"/>
      <c r="AK293" s="25"/>
      <c r="AL293" s="25"/>
      <c r="AM293" s="25"/>
      <c r="AN293" s="25"/>
      <c r="AO293" s="25"/>
      <c r="AP293" s="25"/>
      <c r="AQ293" s="25"/>
      <c r="AR293" s="25"/>
      <c r="AS293" s="25"/>
      <c r="AT293" s="25"/>
      <c r="AU293" s="25"/>
      <c r="AV293" s="25"/>
      <c r="AW293" s="25"/>
      <c r="AX293" s="25"/>
      <c r="AY293" s="25"/>
      <c r="AZ293" s="25"/>
      <c r="BA293" s="25"/>
      <c r="BB293" s="5">
        <f t="shared" si="26"/>
        <v>1</v>
      </c>
      <c r="BC293" s="9">
        <f t="shared" si="27"/>
        <v>201.18824000000004</v>
      </c>
      <c r="BD293" s="9" t="str">
        <f t="shared" si="28"/>
        <v>-</v>
      </c>
      <c r="BE293" s="9" t="s">
        <v>31</v>
      </c>
      <c r="BF293" s="25"/>
      <c r="BG293" s="25"/>
      <c r="BH293" s="25"/>
    </row>
    <row r="294" spans="1:60" s="77" customFormat="1" ht="15" customHeight="1">
      <c r="A294" s="1"/>
      <c r="B294" s="1"/>
      <c r="C294" s="331"/>
      <c r="D294" s="331"/>
      <c r="E294" s="1"/>
      <c r="F294" s="331"/>
      <c r="G294" s="1"/>
      <c r="H294" s="5"/>
      <c r="I294" s="331"/>
      <c r="J294" s="331"/>
      <c r="K294" s="331"/>
      <c r="L294" s="331"/>
      <c r="M294" s="331"/>
      <c r="N294" s="331"/>
      <c r="O294" s="331"/>
      <c r="P294" s="331"/>
      <c r="Q294" s="331"/>
      <c r="R294" s="31"/>
      <c r="S294" s="31"/>
      <c r="T294" s="31"/>
      <c r="U294" s="31"/>
      <c r="V294" s="331"/>
      <c r="W294" s="331"/>
      <c r="X294" s="331"/>
      <c r="Y294" s="331"/>
      <c r="Z294" s="331"/>
      <c r="AA294" s="331"/>
      <c r="AB294" s="331"/>
      <c r="AC294" s="331"/>
      <c r="AD294" s="331"/>
      <c r="AE294" s="331"/>
      <c r="AF294" s="84"/>
      <c r="AG294" s="7"/>
      <c r="AH294" s="84"/>
      <c r="AI294" s="84"/>
      <c r="AJ294" s="7"/>
      <c r="AK294" s="7"/>
      <c r="AL294" s="7"/>
      <c r="AM294" s="7"/>
      <c r="AN294" s="7"/>
      <c r="AO294" s="7"/>
      <c r="AP294" s="7"/>
      <c r="AQ294" s="331"/>
      <c r="AR294" s="331"/>
      <c r="AS294" s="331"/>
      <c r="AT294" s="331"/>
      <c r="AU294" s="331"/>
      <c r="AV294" s="331"/>
      <c r="AW294" s="331"/>
      <c r="AX294" s="331"/>
      <c r="AY294" s="331"/>
      <c r="AZ294" s="331"/>
      <c r="BA294" s="331"/>
      <c r="BB294" s="5"/>
      <c r="BC294" s="9"/>
      <c r="BD294" s="9"/>
      <c r="BE294" s="331"/>
      <c r="BF294" s="1"/>
      <c r="BG294" s="1"/>
      <c r="BH294" s="1"/>
    </row>
    <row r="295" spans="1:60" customFormat="1" ht="15" customHeight="1">
      <c r="A295" s="4" t="s">
        <v>557</v>
      </c>
      <c r="B295" s="4"/>
      <c r="C295" s="5"/>
      <c r="D295" s="5"/>
      <c r="E295" s="4"/>
      <c r="F295" s="5"/>
      <c r="G295" s="4"/>
      <c r="H295" s="5" t="s">
        <v>465</v>
      </c>
      <c r="I295" s="5" t="s">
        <v>464</v>
      </c>
      <c r="J295" s="5" t="s">
        <v>463</v>
      </c>
      <c r="K295" s="5" t="s">
        <v>464</v>
      </c>
      <c r="L295" s="87"/>
      <c r="M295" s="87"/>
      <c r="N295" s="87"/>
      <c r="O295" s="87"/>
      <c r="P295" s="87"/>
      <c r="Q295" s="78"/>
      <c r="R295" s="86"/>
      <c r="S295" s="86"/>
      <c r="T295" s="87"/>
      <c r="U295" s="87"/>
      <c r="V295" s="87"/>
      <c r="W295" s="87"/>
      <c r="X295" s="86"/>
      <c r="Y295" s="86"/>
      <c r="Z295" s="86"/>
      <c r="AA295" s="86"/>
      <c r="AB295" s="86"/>
      <c r="AC295" s="86"/>
      <c r="AD295" s="86"/>
      <c r="AE295" s="86"/>
      <c r="AF295" s="87">
        <v>537.38373333333323</v>
      </c>
      <c r="AG295" s="9">
        <v>522.53832399999999</v>
      </c>
      <c r="AH295" s="87">
        <v>294.404968</v>
      </c>
      <c r="AI295" s="9">
        <v>452.33333333000002</v>
      </c>
      <c r="AJ295" s="77"/>
      <c r="AK295" s="77"/>
      <c r="AL295" s="77"/>
      <c r="AM295" s="77"/>
      <c r="AN295" s="77"/>
      <c r="AO295" s="77"/>
      <c r="AP295" s="77"/>
      <c r="AQ295" s="77"/>
      <c r="AR295" s="77"/>
      <c r="AS295" s="77"/>
      <c r="AT295" s="77"/>
      <c r="AU295" s="77"/>
      <c r="AV295" s="77"/>
      <c r="AW295" s="77"/>
      <c r="AX295" s="77"/>
      <c r="AY295" s="77"/>
      <c r="AZ295" s="77"/>
      <c r="BA295" s="77"/>
      <c r="BB295" s="5">
        <f t="shared" ref="BB295:BB320" si="29">COUNTA(AF295:AH295)</f>
        <v>3</v>
      </c>
      <c r="BC295" s="9">
        <f t="shared" ref="BC295:BC320" si="30">AVERAGE(AF295:AH295)</f>
        <v>451.44234177777776</v>
      </c>
      <c r="BD295" s="9">
        <f t="shared" ref="BD295:BD320" si="31">IF(BB295=3,BC295,IF(BB295=2,ROUND(BC295,0)&amp;"*",IF(BB295=1,"-")))</f>
        <v>451.44234177777776</v>
      </c>
      <c r="BE295" s="5">
        <v>451.44234177777776</v>
      </c>
      <c r="BF295" s="77"/>
      <c r="BG295" s="77"/>
      <c r="BH295" s="77"/>
    </row>
    <row r="296" spans="1:60" s="77" customFormat="1" ht="15" customHeight="1">
      <c r="A296" s="4" t="s">
        <v>506</v>
      </c>
      <c r="B296" s="4"/>
      <c r="C296" s="5"/>
      <c r="D296" s="5"/>
      <c r="E296" s="4"/>
      <c r="F296" s="5"/>
      <c r="G296" s="4"/>
      <c r="H296" s="5" t="s">
        <v>465</v>
      </c>
      <c r="I296" s="4"/>
      <c r="J296" s="9"/>
      <c r="K296"/>
      <c r="L296" s="9"/>
      <c r="M296" s="9"/>
      <c r="N296" s="9"/>
      <c r="O296" s="9"/>
      <c r="P296" s="9"/>
      <c r="Q296" s="10"/>
      <c r="R296" s="86"/>
      <c r="S296" s="86"/>
      <c r="T296" s="87"/>
      <c r="U296" s="87"/>
      <c r="V296" s="101"/>
      <c r="W296" s="101"/>
      <c r="X296" s="102"/>
      <c r="Y296" s="86"/>
      <c r="Z296" s="86"/>
      <c r="AA296" s="86"/>
      <c r="AB296" s="86"/>
      <c r="AC296" s="86"/>
      <c r="AD296" s="86"/>
      <c r="AE296" s="86"/>
      <c r="AF296" s="9">
        <v>504.36671999999999</v>
      </c>
      <c r="AG296" s="168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 s="5">
        <f t="shared" si="29"/>
        <v>1</v>
      </c>
      <c r="BC296" s="9">
        <f t="shared" si="30"/>
        <v>504.36671999999999</v>
      </c>
      <c r="BD296" s="9" t="str">
        <f t="shared" si="31"/>
        <v>-</v>
      </c>
      <c r="BE296" s="5" t="s">
        <v>31</v>
      </c>
      <c r="BF296"/>
      <c r="BG296"/>
      <c r="BH296"/>
    </row>
    <row r="297" spans="1:60" s="77" customFormat="1" ht="15" customHeight="1">
      <c r="A297" s="4" t="s">
        <v>376</v>
      </c>
      <c r="B297" s="4"/>
      <c r="C297" s="5"/>
      <c r="D297" s="5"/>
      <c r="E297" s="4"/>
      <c r="F297" s="5"/>
      <c r="G297" s="4"/>
      <c r="H297" s="5" t="s">
        <v>465</v>
      </c>
      <c r="J297" s="87"/>
      <c r="L297" s="87"/>
      <c r="M297" s="87"/>
      <c r="N297" s="87"/>
      <c r="O297" s="87"/>
      <c r="P297" s="87"/>
      <c r="Q297" s="78"/>
      <c r="R297" s="86"/>
      <c r="S297" s="86"/>
      <c r="T297" s="87"/>
      <c r="U297" s="87"/>
      <c r="V297" s="101"/>
      <c r="W297" s="101"/>
      <c r="X297" s="86"/>
      <c r="Y297" s="86"/>
      <c r="Z297" s="86"/>
      <c r="AA297" s="86"/>
      <c r="AB297" s="86"/>
      <c r="AC297" s="86"/>
      <c r="AD297" s="86"/>
      <c r="AE297" s="86"/>
      <c r="AF297" s="87">
        <v>493.56515999999999</v>
      </c>
      <c r="AG297" s="168"/>
      <c r="BB297" s="5">
        <f t="shared" si="29"/>
        <v>1</v>
      </c>
      <c r="BC297" s="9">
        <f t="shared" si="30"/>
        <v>493.56515999999999</v>
      </c>
      <c r="BD297" s="9" t="str">
        <f t="shared" si="31"/>
        <v>-</v>
      </c>
      <c r="BE297" s="5" t="s">
        <v>31</v>
      </c>
    </row>
    <row r="298" spans="1:60" s="77" customFormat="1" ht="15" customHeight="1">
      <c r="A298" s="4" t="s">
        <v>527</v>
      </c>
      <c r="B298" s="4"/>
      <c r="C298" s="5"/>
      <c r="D298" s="5"/>
      <c r="E298" s="4"/>
      <c r="F298" s="5"/>
      <c r="G298" s="4"/>
      <c r="H298" s="5" t="s">
        <v>465</v>
      </c>
      <c r="I298" s="4"/>
      <c r="J298" s="87"/>
      <c r="K298"/>
      <c r="L298" s="87"/>
      <c r="M298" s="87"/>
      <c r="N298" s="87"/>
      <c r="O298" s="87"/>
      <c r="P298" s="87"/>
      <c r="Q298" s="78"/>
      <c r="R298" s="86"/>
      <c r="S298" s="86"/>
      <c r="T298" s="87"/>
      <c r="U298" s="87"/>
      <c r="V298" s="101"/>
      <c r="W298" s="101"/>
      <c r="X298" s="86"/>
      <c r="Y298" s="86"/>
      <c r="Z298" s="86"/>
      <c r="AA298" s="86"/>
      <c r="AB298" s="86"/>
      <c r="AC298" s="86"/>
      <c r="AD298" s="86"/>
      <c r="AE298" s="86"/>
      <c r="AF298" s="87">
        <v>471.85182000000003</v>
      </c>
      <c r="AG298" s="16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 s="5">
        <f t="shared" si="29"/>
        <v>1</v>
      </c>
      <c r="BC298" s="9">
        <f t="shared" si="30"/>
        <v>471.85182000000003</v>
      </c>
      <c r="BD298" s="9" t="str">
        <f t="shared" si="31"/>
        <v>-</v>
      </c>
      <c r="BE298" s="5" t="s">
        <v>31</v>
      </c>
      <c r="BF298"/>
      <c r="BG298"/>
      <c r="BH298"/>
    </row>
    <row r="299" spans="1:60" s="77" customFormat="1" ht="15" customHeight="1">
      <c r="A299" s="4" t="s">
        <v>396</v>
      </c>
      <c r="B299" s="4"/>
      <c r="C299" s="5"/>
      <c r="D299" s="5"/>
      <c r="E299" s="4"/>
      <c r="F299" s="5"/>
      <c r="G299" s="4"/>
      <c r="H299" s="5" t="s">
        <v>465</v>
      </c>
      <c r="J299" s="87"/>
      <c r="L299" s="87"/>
      <c r="M299" s="87"/>
      <c r="N299" s="87"/>
      <c r="O299" s="87"/>
      <c r="P299" s="87"/>
      <c r="Q299" s="78"/>
      <c r="R299" s="92"/>
      <c r="S299" s="92"/>
      <c r="T299" s="87"/>
      <c r="U299" s="87"/>
      <c r="V299" s="101"/>
      <c r="W299" s="101"/>
      <c r="X299" s="86"/>
      <c r="Y299" s="86"/>
      <c r="Z299" s="86"/>
      <c r="AA299" s="86"/>
      <c r="AB299" s="86"/>
      <c r="AC299" s="86"/>
      <c r="AD299" s="86"/>
      <c r="AE299" s="86"/>
      <c r="AF299" s="87">
        <v>456.93538000000001</v>
      </c>
      <c r="AG299" s="168"/>
      <c r="BB299" s="5">
        <f t="shared" si="29"/>
        <v>1</v>
      </c>
      <c r="BC299" s="9">
        <f t="shared" si="30"/>
        <v>456.93538000000001</v>
      </c>
      <c r="BD299" s="9" t="str">
        <f t="shared" si="31"/>
        <v>-</v>
      </c>
      <c r="BE299" s="5" t="s">
        <v>31</v>
      </c>
    </row>
    <row r="300" spans="1:60" s="77" customFormat="1" ht="15" customHeight="1">
      <c r="A300" s="4" t="s">
        <v>535</v>
      </c>
      <c r="B300" s="4"/>
      <c r="C300" s="5"/>
      <c r="D300" s="5"/>
      <c r="E300" s="4"/>
      <c r="F300" s="5"/>
      <c r="G300" s="4"/>
      <c r="H300" s="5" t="s">
        <v>465</v>
      </c>
      <c r="I300" s="5" t="s">
        <v>464</v>
      </c>
      <c r="J300" s="5" t="s">
        <v>463</v>
      </c>
      <c r="K300"/>
      <c r="L300" s="87"/>
      <c r="M300" s="87"/>
      <c r="N300" s="87"/>
      <c r="O300" s="87"/>
      <c r="P300" s="87"/>
      <c r="Q300" s="78"/>
      <c r="R300" s="86"/>
      <c r="S300" s="86"/>
      <c r="T300" s="87"/>
      <c r="U300" s="87"/>
      <c r="V300" s="87"/>
      <c r="W300" s="87"/>
      <c r="X300" s="86"/>
      <c r="Y300" s="86"/>
      <c r="Z300" s="86"/>
      <c r="AA300" s="86"/>
      <c r="AB300" s="86"/>
      <c r="AC300" s="86"/>
      <c r="AD300" s="86"/>
      <c r="AE300" s="86"/>
      <c r="AF300" s="87">
        <v>445.17858000000001</v>
      </c>
      <c r="AG300" s="9">
        <v>491.91553399999998</v>
      </c>
      <c r="AH300" s="87">
        <v>395.73388800000004</v>
      </c>
      <c r="AI300" s="25"/>
      <c r="AJ300" s="25"/>
      <c r="AK300" s="25"/>
      <c r="AL300" s="25"/>
      <c r="AM300" s="25"/>
      <c r="AN300" s="25"/>
      <c r="AO300" s="25"/>
      <c r="AP300" s="25"/>
      <c r="AQ300" s="25"/>
      <c r="AR300" s="25"/>
      <c r="AS300" s="25"/>
      <c r="AT300" s="25"/>
      <c r="AU300" s="25"/>
      <c r="AV300" s="25"/>
      <c r="AW300" s="25"/>
      <c r="AX300" s="25"/>
      <c r="AY300" s="25"/>
      <c r="AZ300" s="25"/>
      <c r="BA300" s="25"/>
      <c r="BB300" s="5">
        <f t="shared" si="29"/>
        <v>3</v>
      </c>
      <c r="BC300" s="9">
        <f t="shared" si="30"/>
        <v>444.27600066666668</v>
      </c>
      <c r="BD300" s="9">
        <f t="shared" si="31"/>
        <v>444.27600066666668</v>
      </c>
      <c r="BE300" s="331">
        <v>444.27600066666668</v>
      </c>
      <c r="BF300" s="25"/>
      <c r="BG300" s="25"/>
      <c r="BH300" s="25"/>
    </row>
    <row r="301" spans="1:60" s="77" customFormat="1" ht="15" customHeight="1">
      <c r="A301" s="4" t="s">
        <v>517</v>
      </c>
      <c r="B301" s="4"/>
      <c r="C301" s="5"/>
      <c r="D301" s="5"/>
      <c r="E301" s="4"/>
      <c r="F301" s="5"/>
      <c r="G301" s="4"/>
      <c r="H301" s="5" t="s">
        <v>465</v>
      </c>
      <c r="I301" s="4"/>
      <c r="J301" s="87"/>
      <c r="K301"/>
      <c r="L301" s="87"/>
      <c r="M301" s="87"/>
      <c r="N301" s="87"/>
      <c r="O301" s="87"/>
      <c r="P301" s="87"/>
      <c r="Q301" s="78"/>
      <c r="R301" s="86"/>
      <c r="S301" s="86"/>
      <c r="T301" s="87"/>
      <c r="U301" s="87"/>
      <c r="V301" s="87"/>
      <c r="W301" s="87"/>
      <c r="X301" s="86"/>
      <c r="Y301" s="86"/>
      <c r="Z301" s="86"/>
      <c r="AA301" s="86"/>
      <c r="AB301" s="86"/>
      <c r="AC301" s="86"/>
      <c r="AD301" s="86"/>
      <c r="AE301" s="86"/>
      <c r="AF301" s="87">
        <v>433.45852000000002</v>
      </c>
      <c r="AG301" s="168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 s="5">
        <f t="shared" si="29"/>
        <v>1</v>
      </c>
      <c r="BC301" s="9">
        <f t="shared" si="30"/>
        <v>433.45852000000002</v>
      </c>
      <c r="BD301" s="9" t="str">
        <f t="shared" si="31"/>
        <v>-</v>
      </c>
      <c r="BE301" s="5" t="s">
        <v>31</v>
      </c>
      <c r="BF301"/>
      <c r="BG301"/>
      <c r="BH301"/>
    </row>
    <row r="302" spans="1:60" s="77" customFormat="1" ht="15" customHeight="1">
      <c r="A302" s="4" t="s">
        <v>514</v>
      </c>
      <c r="B302" s="4"/>
      <c r="C302" s="5"/>
      <c r="D302" s="5"/>
      <c r="E302" s="4"/>
      <c r="F302" s="5"/>
      <c r="G302" s="4"/>
      <c r="H302" s="5" t="s">
        <v>465</v>
      </c>
      <c r="J302" s="5" t="s">
        <v>463</v>
      </c>
      <c r="L302" s="87"/>
      <c r="M302" s="87"/>
      <c r="N302" s="87"/>
      <c r="O302" s="87"/>
      <c r="P302" s="87"/>
      <c r="Q302" s="78"/>
      <c r="R302" s="86"/>
      <c r="S302" s="86"/>
      <c r="T302" s="87"/>
      <c r="U302" s="87"/>
      <c r="V302" s="101"/>
      <c r="W302" s="101"/>
      <c r="X302" s="86"/>
      <c r="Y302" s="86"/>
      <c r="Z302" s="86"/>
      <c r="AA302" s="86"/>
      <c r="AB302" s="86"/>
      <c r="AC302" s="86"/>
      <c r="AD302" s="86"/>
      <c r="AE302" s="86"/>
      <c r="AF302" s="87">
        <v>401.67842000000002</v>
      </c>
      <c r="AG302" s="168"/>
      <c r="AH302" s="87">
        <v>304.99711000000002</v>
      </c>
      <c r="BB302" s="5">
        <f t="shared" si="29"/>
        <v>2</v>
      </c>
      <c r="BC302" s="9">
        <f t="shared" si="30"/>
        <v>353.33776499999999</v>
      </c>
      <c r="BD302" s="9" t="str">
        <f t="shared" si="31"/>
        <v>353*</v>
      </c>
      <c r="BE302" s="5" t="s">
        <v>558</v>
      </c>
    </row>
    <row r="303" spans="1:60">
      <c r="A303" s="4" t="s">
        <v>559</v>
      </c>
      <c r="H303" s="5" t="s">
        <v>465</v>
      </c>
      <c r="I303" s="5" t="s">
        <v>464</v>
      </c>
      <c r="J303" s="87"/>
      <c r="K303" s="77"/>
      <c r="L303" s="87"/>
      <c r="M303" s="87"/>
      <c r="N303" s="87"/>
      <c r="O303" s="87"/>
      <c r="P303" s="87"/>
      <c r="Q303" s="78"/>
      <c r="R303" s="86"/>
      <c r="S303" s="86"/>
      <c r="T303" s="87"/>
      <c r="U303" s="87"/>
      <c r="V303" s="87"/>
      <c r="W303" s="87"/>
      <c r="X303" s="86"/>
      <c r="Y303" s="86"/>
      <c r="Z303" s="86"/>
      <c r="AA303" s="86"/>
      <c r="AB303" s="86"/>
      <c r="AC303" s="86"/>
      <c r="AD303" s="86"/>
      <c r="AE303" s="86"/>
      <c r="AF303" s="87">
        <v>391.97906</v>
      </c>
      <c r="AG303" s="9">
        <v>368.32952200000005</v>
      </c>
      <c r="AH303" s="77"/>
      <c r="AI303" s="77"/>
      <c r="AJ303" s="77"/>
      <c r="AK303" s="77"/>
      <c r="AL303" s="77"/>
      <c r="AM303" s="77"/>
      <c r="AN303" s="77"/>
      <c r="AO303" s="77"/>
      <c r="AP303" s="77"/>
      <c r="AQ303" s="77"/>
      <c r="AR303" s="77"/>
      <c r="AS303" s="77"/>
      <c r="AT303" s="77"/>
      <c r="AU303" s="77"/>
      <c r="AV303" s="77"/>
      <c r="AW303" s="77"/>
      <c r="AX303" s="77"/>
      <c r="AY303" s="77"/>
      <c r="AZ303" s="77"/>
      <c r="BA303" s="77"/>
      <c r="BB303" s="5">
        <f t="shared" si="29"/>
        <v>2</v>
      </c>
      <c r="BC303" s="9">
        <f t="shared" si="30"/>
        <v>380.15429100000006</v>
      </c>
      <c r="BD303" s="9" t="str">
        <f t="shared" si="31"/>
        <v>380*</v>
      </c>
      <c r="BE303" s="5" t="s">
        <v>560</v>
      </c>
      <c r="BF303" s="77"/>
      <c r="BG303" s="77"/>
      <c r="BH303" s="77"/>
    </row>
    <row r="304" spans="1:60">
      <c r="A304" s="4" t="s">
        <v>561</v>
      </c>
      <c r="H304" s="5" t="s">
        <v>465</v>
      </c>
      <c r="J304" s="5" t="s">
        <v>463</v>
      </c>
      <c r="K304"/>
      <c r="L304" s="87"/>
      <c r="M304" s="87"/>
      <c r="N304" s="87"/>
      <c r="O304" s="87"/>
      <c r="P304" s="87"/>
      <c r="Q304" s="78"/>
      <c r="R304" s="92"/>
      <c r="S304" s="92"/>
      <c r="T304" s="87"/>
      <c r="U304" s="87"/>
      <c r="V304" s="87"/>
      <c r="W304" s="87"/>
      <c r="X304" s="86"/>
      <c r="Y304" s="86"/>
      <c r="Z304" s="86"/>
      <c r="AA304" s="86"/>
      <c r="AB304" s="86"/>
      <c r="AC304" s="86"/>
      <c r="AD304" s="86"/>
      <c r="AE304" s="86"/>
      <c r="AF304" s="87">
        <v>369.23700000000002</v>
      </c>
      <c r="AG304" s="168"/>
      <c r="AH304" s="87">
        <v>449.55798799999997</v>
      </c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 s="5">
        <f t="shared" si="29"/>
        <v>2</v>
      </c>
      <c r="BC304" s="9">
        <f t="shared" si="30"/>
        <v>409.39749399999999</v>
      </c>
      <c r="BD304" s="9" t="str">
        <f t="shared" si="31"/>
        <v>409*</v>
      </c>
      <c r="BE304" s="5" t="s">
        <v>562</v>
      </c>
      <c r="BF304"/>
      <c r="BG304"/>
      <c r="BH304"/>
    </row>
    <row r="305" spans="1:60">
      <c r="A305" s="4" t="s">
        <v>563</v>
      </c>
      <c r="H305" s="5" t="s">
        <v>465</v>
      </c>
      <c r="J305" s="87"/>
      <c r="K305"/>
      <c r="L305" s="87"/>
      <c r="M305" s="87"/>
      <c r="N305" s="87"/>
      <c r="O305" s="87"/>
      <c r="P305" s="87"/>
      <c r="Q305" s="78"/>
      <c r="R305" s="86"/>
      <c r="S305" s="86"/>
      <c r="T305" s="87"/>
      <c r="U305" s="87"/>
      <c r="V305" s="101"/>
      <c r="W305" s="101"/>
      <c r="X305" s="86"/>
      <c r="Y305" s="86"/>
      <c r="Z305" s="86"/>
      <c r="AA305" s="86"/>
      <c r="AB305" s="86"/>
      <c r="AC305" s="86"/>
      <c r="AD305" s="86"/>
      <c r="AE305" s="86"/>
      <c r="AF305" s="87">
        <v>367.69391999999999</v>
      </c>
      <c r="AG305" s="168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 s="5">
        <f t="shared" si="29"/>
        <v>1</v>
      </c>
      <c r="BC305" s="9">
        <f t="shared" si="30"/>
        <v>367.69391999999999</v>
      </c>
      <c r="BD305" s="9" t="str">
        <f t="shared" si="31"/>
        <v>-</v>
      </c>
      <c r="BE305" s="5" t="s">
        <v>31</v>
      </c>
      <c r="BF305"/>
      <c r="BG305"/>
      <c r="BH305"/>
    </row>
    <row r="306" spans="1:60">
      <c r="A306" s="1" t="s">
        <v>75</v>
      </c>
      <c r="B306" s="1"/>
      <c r="C306" s="331"/>
      <c r="D306" s="331"/>
      <c r="E306" s="1"/>
      <c r="F306" s="331"/>
      <c r="G306" s="1"/>
      <c r="H306" s="331" t="s">
        <v>465</v>
      </c>
      <c r="I306" s="331" t="s">
        <v>464</v>
      </c>
      <c r="J306" s="331" t="s">
        <v>463</v>
      </c>
      <c r="K306" s="5" t="s">
        <v>464</v>
      </c>
      <c r="L306" s="5" t="s">
        <v>464</v>
      </c>
      <c r="M306" s="5" t="s">
        <v>464</v>
      </c>
      <c r="N306" s="5" t="s">
        <v>464</v>
      </c>
      <c r="O306" s="5" t="s">
        <v>464</v>
      </c>
      <c r="P306" s="5" t="s">
        <v>466</v>
      </c>
      <c r="Q306" s="331"/>
      <c r="R306" s="31"/>
      <c r="S306" s="31"/>
      <c r="T306" s="31"/>
      <c r="U306" s="31"/>
      <c r="V306" s="331"/>
      <c r="W306" s="331"/>
      <c r="X306" s="331"/>
      <c r="Y306" s="331"/>
      <c r="Z306" s="331"/>
      <c r="AA306" s="331"/>
      <c r="AB306" s="331"/>
      <c r="AC306" s="331"/>
      <c r="AD306" s="331"/>
      <c r="AE306" s="331"/>
      <c r="AF306" s="84">
        <v>363.21163999999999</v>
      </c>
      <c r="AG306" s="7">
        <v>368.14949600000006</v>
      </c>
      <c r="AH306" s="84">
        <v>358.59709600000002</v>
      </c>
      <c r="AI306" s="87">
        <v>295.33333333000002</v>
      </c>
      <c r="AJ306" s="9">
        <v>283.74669400000005</v>
      </c>
      <c r="AK306" s="9">
        <v>316.81636800000001</v>
      </c>
      <c r="AL306" s="9">
        <v>357</v>
      </c>
      <c r="AM306" s="9">
        <v>371</v>
      </c>
      <c r="AN306" s="9">
        <v>416</v>
      </c>
      <c r="AO306" s="331"/>
      <c r="AP306" s="331"/>
      <c r="AQ306" s="331"/>
      <c r="AR306" s="331"/>
      <c r="AS306" s="331"/>
      <c r="AT306" s="331"/>
      <c r="AU306" s="331"/>
      <c r="AV306" s="331"/>
      <c r="AW306" s="331"/>
      <c r="AX306" s="331"/>
      <c r="AY306" s="331"/>
      <c r="AZ306" s="331"/>
      <c r="BA306" s="331"/>
      <c r="BB306" s="5">
        <f t="shared" si="29"/>
        <v>3</v>
      </c>
      <c r="BC306" s="9">
        <f t="shared" si="30"/>
        <v>363.31941066666667</v>
      </c>
      <c r="BD306" s="9">
        <f t="shared" si="31"/>
        <v>363.31941066666667</v>
      </c>
      <c r="BE306" s="331">
        <v>363.31941066666667</v>
      </c>
      <c r="BF306" s="1"/>
      <c r="BG306" s="1"/>
      <c r="BH306" s="1"/>
    </row>
    <row r="307" spans="1:60">
      <c r="A307" s="4" t="s">
        <v>537</v>
      </c>
      <c r="H307" s="5" t="s">
        <v>465</v>
      </c>
      <c r="I307" s="77"/>
      <c r="J307" s="5" t="s">
        <v>463</v>
      </c>
      <c r="K307" s="77"/>
      <c r="L307" s="87"/>
      <c r="M307" s="87"/>
      <c r="N307" s="87"/>
      <c r="O307" s="87"/>
      <c r="P307" s="87"/>
      <c r="Q307" s="78"/>
      <c r="R307" s="86"/>
      <c r="S307" s="86"/>
      <c r="T307" s="87"/>
      <c r="U307" s="87"/>
      <c r="V307" s="87"/>
      <c r="W307" s="87"/>
      <c r="X307" s="86"/>
      <c r="Y307" s="86"/>
      <c r="Z307" s="86"/>
      <c r="AA307" s="86"/>
      <c r="AB307" s="86"/>
      <c r="AC307" s="86"/>
      <c r="AD307" s="86"/>
      <c r="AE307" s="86"/>
      <c r="AF307" s="87">
        <v>354.43077999999997</v>
      </c>
      <c r="AG307" s="168"/>
      <c r="AH307" s="87">
        <v>435.74374799999998</v>
      </c>
      <c r="AI307" s="77"/>
      <c r="AJ307" s="77"/>
      <c r="AK307" s="77"/>
      <c r="AL307" s="77"/>
      <c r="AM307" s="77"/>
      <c r="AN307" s="77"/>
      <c r="AO307" s="77"/>
      <c r="AP307" s="77"/>
      <c r="AQ307" s="77"/>
      <c r="AR307" s="77"/>
      <c r="AS307" s="77"/>
      <c r="AT307" s="77"/>
      <c r="AU307" s="77"/>
      <c r="AV307" s="77"/>
      <c r="AW307" s="77"/>
      <c r="AX307" s="77"/>
      <c r="AY307" s="77"/>
      <c r="AZ307" s="77"/>
      <c r="BA307" s="77"/>
      <c r="BB307" s="5">
        <f t="shared" si="29"/>
        <v>2</v>
      </c>
      <c r="BC307" s="9">
        <f t="shared" si="30"/>
        <v>395.087264</v>
      </c>
      <c r="BD307" s="9" t="str">
        <f t="shared" si="31"/>
        <v>395*</v>
      </c>
      <c r="BE307" s="5" t="s">
        <v>564</v>
      </c>
      <c r="BF307" s="77"/>
      <c r="BG307" s="77"/>
      <c r="BH307" s="77"/>
    </row>
    <row r="308" spans="1:60" s="1" customFormat="1">
      <c r="A308" s="4" t="s">
        <v>531</v>
      </c>
      <c r="B308" s="4"/>
      <c r="C308" s="5"/>
      <c r="D308" s="5"/>
      <c r="E308" s="4"/>
      <c r="F308" s="5"/>
      <c r="G308" s="4"/>
      <c r="H308" s="5" t="s">
        <v>465</v>
      </c>
      <c r="I308" s="77"/>
      <c r="J308" s="87"/>
      <c r="K308" s="77"/>
      <c r="L308" s="87"/>
      <c r="M308" s="87"/>
      <c r="N308" s="87"/>
      <c r="O308" s="87"/>
      <c r="P308" s="87"/>
      <c r="Q308" s="78"/>
      <c r="R308" s="86"/>
      <c r="S308" s="86"/>
      <c r="T308" s="87"/>
      <c r="U308" s="87"/>
      <c r="V308" s="101"/>
      <c r="W308" s="101"/>
      <c r="X308" s="86"/>
      <c r="Y308" s="86"/>
      <c r="Z308" s="86"/>
      <c r="AA308" s="86"/>
      <c r="AB308" s="86"/>
      <c r="AC308" s="86"/>
      <c r="AD308" s="86"/>
      <c r="AE308" s="86"/>
      <c r="AF308" s="87">
        <v>342.15962000000002</v>
      </c>
      <c r="AG308" s="77"/>
      <c r="AH308" s="77"/>
      <c r="AI308" s="77"/>
      <c r="AJ308" s="77"/>
      <c r="AK308" s="77"/>
      <c r="AL308" s="77"/>
      <c r="AM308" s="77"/>
      <c r="AN308" s="77"/>
      <c r="AO308" s="77"/>
      <c r="AP308" s="77"/>
      <c r="AQ308" s="77"/>
      <c r="AR308" s="77"/>
      <c r="AS308" s="77"/>
      <c r="AT308" s="77"/>
      <c r="AU308" s="77"/>
      <c r="AV308" s="77"/>
      <c r="AW308" s="77"/>
      <c r="AX308" s="77"/>
      <c r="AY308" s="77"/>
      <c r="AZ308" s="77"/>
      <c r="BA308" s="77"/>
      <c r="BB308" s="5">
        <f t="shared" si="29"/>
        <v>1</v>
      </c>
      <c r="BC308" s="9">
        <f t="shared" si="30"/>
        <v>342.15962000000002</v>
      </c>
      <c r="BD308" s="9" t="str">
        <f t="shared" si="31"/>
        <v>-</v>
      </c>
      <c r="BE308" s="5" t="s">
        <v>31</v>
      </c>
      <c r="BF308" s="77"/>
      <c r="BG308" s="77"/>
      <c r="BH308" s="77"/>
    </row>
    <row r="309" spans="1:60">
      <c r="A309" s="1" t="s">
        <v>545</v>
      </c>
      <c r="B309" s="1"/>
      <c r="C309" s="331"/>
      <c r="D309" s="331"/>
      <c r="E309" s="1"/>
      <c r="F309" s="331"/>
      <c r="G309" s="1"/>
      <c r="H309" s="5" t="s">
        <v>465</v>
      </c>
      <c r="I309" s="331" t="s">
        <v>464</v>
      </c>
      <c r="J309" s="331" t="s">
        <v>463</v>
      </c>
      <c r="K309" s="1"/>
      <c r="L309" s="31"/>
      <c r="M309" s="31"/>
      <c r="N309" s="31"/>
      <c r="O309" s="31"/>
      <c r="P309" s="31"/>
      <c r="Q309" s="331"/>
      <c r="R309" s="31"/>
      <c r="S309" s="31"/>
      <c r="T309" s="31"/>
      <c r="U309" s="31"/>
      <c r="V309" s="331"/>
      <c r="W309" s="331"/>
      <c r="X309" s="331"/>
      <c r="Y309" s="331"/>
      <c r="Z309" s="331"/>
      <c r="AA309" s="331"/>
      <c r="AB309" s="331"/>
      <c r="AC309" s="331"/>
      <c r="AD309" s="331"/>
      <c r="AE309" s="331"/>
      <c r="AF309" s="84">
        <v>307.51380000000006</v>
      </c>
      <c r="AG309" s="7">
        <v>341.8657</v>
      </c>
      <c r="AH309" s="84">
        <v>276.32154000000003</v>
      </c>
      <c r="AI309" s="331"/>
      <c r="AJ309" s="331"/>
      <c r="AK309" s="331"/>
      <c r="AL309" s="331"/>
      <c r="AM309" s="331"/>
      <c r="AN309" s="331"/>
      <c r="AO309" s="331"/>
      <c r="AP309" s="331"/>
      <c r="AQ309" s="331"/>
      <c r="AR309" s="331"/>
      <c r="AS309" s="331"/>
      <c r="AT309" s="331"/>
      <c r="AU309" s="331"/>
      <c r="AV309" s="331"/>
      <c r="AW309" s="331"/>
      <c r="AX309" s="331"/>
      <c r="AY309" s="331"/>
      <c r="AZ309" s="331"/>
      <c r="BA309" s="331"/>
      <c r="BB309" s="5">
        <f t="shared" si="29"/>
        <v>3</v>
      </c>
      <c r="BC309" s="9">
        <f t="shared" si="30"/>
        <v>308.56701333333336</v>
      </c>
      <c r="BD309" s="9">
        <f t="shared" si="31"/>
        <v>308.56701333333336</v>
      </c>
      <c r="BE309" s="331">
        <v>308.56701333333336</v>
      </c>
      <c r="BF309" s="1"/>
      <c r="BG309" s="1"/>
      <c r="BH309" s="1"/>
    </row>
    <row r="310" spans="1:60">
      <c r="A310" s="4" t="s">
        <v>565</v>
      </c>
      <c r="H310" s="5" t="s">
        <v>465</v>
      </c>
      <c r="I310" s="5" t="s">
        <v>464</v>
      </c>
      <c r="J310" s="5" t="s">
        <v>463</v>
      </c>
      <c r="K310" s="5" t="s">
        <v>464</v>
      </c>
      <c r="L310" s="24"/>
      <c r="M310" s="24"/>
      <c r="N310" s="24"/>
      <c r="O310" s="24"/>
      <c r="P310" s="24"/>
      <c r="R310" s="24"/>
      <c r="S310" s="24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87">
        <v>289.29075999999998</v>
      </c>
      <c r="AG310" s="9">
        <v>377.13610000000006</v>
      </c>
      <c r="AH310" s="87">
        <v>366.73868000000004</v>
      </c>
      <c r="AI310" s="87">
        <v>291.33333333000002</v>
      </c>
      <c r="AJ310" s="5"/>
      <c r="AK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BB310" s="5">
        <f t="shared" si="29"/>
        <v>3</v>
      </c>
      <c r="BC310" s="9">
        <f t="shared" si="30"/>
        <v>344.38851333333332</v>
      </c>
      <c r="BD310" s="9">
        <f t="shared" si="31"/>
        <v>344.38851333333332</v>
      </c>
      <c r="BE310" s="5">
        <v>344.38851333333332</v>
      </c>
    </row>
    <row r="311" spans="1:60">
      <c r="A311" s="4" t="s">
        <v>566</v>
      </c>
      <c r="H311" s="5" t="s">
        <v>465</v>
      </c>
      <c r="I311" s="77"/>
      <c r="J311" s="87"/>
      <c r="K311" s="77"/>
      <c r="L311" s="87"/>
      <c r="M311" s="87"/>
      <c r="N311" s="87"/>
      <c r="O311" s="87"/>
      <c r="P311" s="87"/>
      <c r="Q311" s="78"/>
      <c r="R311" s="92"/>
      <c r="S311" s="92"/>
      <c r="T311" s="87"/>
      <c r="U311" s="87"/>
      <c r="V311" s="101"/>
      <c r="W311" s="101"/>
      <c r="X311" s="86"/>
      <c r="Y311" s="86"/>
      <c r="Z311" s="86"/>
      <c r="AA311" s="86"/>
      <c r="AB311" s="86"/>
      <c r="AC311" s="86"/>
      <c r="AD311" s="86"/>
      <c r="AE311" s="86"/>
      <c r="AF311" s="87">
        <v>282.49385999999998</v>
      </c>
      <c r="AG311" s="77"/>
      <c r="AH311" s="77"/>
      <c r="AI311" s="77"/>
      <c r="AJ311" s="77"/>
      <c r="AK311" s="77"/>
      <c r="AL311" s="77"/>
      <c r="AM311" s="77"/>
      <c r="AN311" s="77"/>
      <c r="AO311" s="77"/>
      <c r="AP311" s="77"/>
      <c r="AQ311" s="77"/>
      <c r="AR311" s="77"/>
      <c r="AS311" s="77"/>
      <c r="AT311" s="77"/>
      <c r="AU311" s="77"/>
      <c r="AV311" s="77"/>
      <c r="AW311" s="77"/>
      <c r="AX311" s="77"/>
      <c r="AY311" s="77"/>
      <c r="AZ311" s="77"/>
      <c r="BA311" s="77"/>
      <c r="BB311" s="5">
        <f t="shared" si="29"/>
        <v>1</v>
      </c>
      <c r="BC311" s="9">
        <f t="shared" si="30"/>
        <v>282.49385999999998</v>
      </c>
      <c r="BD311" s="9" t="str">
        <f t="shared" si="31"/>
        <v>-</v>
      </c>
      <c r="BE311" s="5" t="s">
        <v>31</v>
      </c>
      <c r="BF311" s="77"/>
      <c r="BG311" s="77"/>
      <c r="BH311" s="77"/>
    </row>
    <row r="312" spans="1:60">
      <c r="A312" s="4" t="s">
        <v>567</v>
      </c>
      <c r="H312" s="5" t="s">
        <v>465</v>
      </c>
      <c r="I312" s="77"/>
      <c r="J312" s="5" t="s">
        <v>463</v>
      </c>
      <c r="K312" s="77"/>
      <c r="L312" s="87"/>
      <c r="M312" s="87"/>
      <c r="N312" s="87"/>
      <c r="O312" s="87"/>
      <c r="P312" s="87"/>
      <c r="Q312" s="78"/>
      <c r="R312" s="86"/>
      <c r="S312" s="86"/>
      <c r="T312" s="87"/>
      <c r="U312" s="87"/>
      <c r="V312" s="101"/>
      <c r="W312" s="101"/>
      <c r="X312" s="86"/>
      <c r="Y312" s="86"/>
      <c r="Z312" s="86"/>
      <c r="AA312" s="86"/>
      <c r="AB312" s="86"/>
      <c r="AC312" s="86"/>
      <c r="AD312" s="86"/>
      <c r="AE312" s="86"/>
      <c r="AF312" s="87">
        <v>273.93344000000002</v>
      </c>
      <c r="AG312" s="77"/>
      <c r="AH312" s="87">
        <v>545.60369600000001</v>
      </c>
      <c r="AI312" s="77"/>
      <c r="AJ312" s="77"/>
      <c r="AK312" s="77"/>
      <c r="AL312" s="77"/>
      <c r="AM312" s="77"/>
      <c r="AN312" s="77"/>
      <c r="AO312" s="77"/>
      <c r="AP312" s="77"/>
      <c r="AQ312" s="77"/>
      <c r="AR312" s="77"/>
      <c r="AS312" s="77"/>
      <c r="AT312" s="77"/>
      <c r="AU312" s="77"/>
      <c r="AV312" s="77"/>
      <c r="AW312" s="77"/>
      <c r="AX312" s="77"/>
      <c r="AY312" s="77"/>
      <c r="AZ312" s="77"/>
      <c r="BA312" s="77"/>
      <c r="BB312" s="5">
        <f t="shared" si="29"/>
        <v>2</v>
      </c>
      <c r="BC312" s="9">
        <f t="shared" si="30"/>
        <v>409.76856800000002</v>
      </c>
      <c r="BD312" s="9" t="str">
        <f t="shared" si="31"/>
        <v>410*</v>
      </c>
      <c r="BE312" s="9" t="s">
        <v>568</v>
      </c>
      <c r="BF312" s="77"/>
      <c r="BG312" s="77"/>
      <c r="BH312" s="77"/>
    </row>
    <row r="313" spans="1:60">
      <c r="A313" s="4" t="s">
        <v>569</v>
      </c>
      <c r="H313" s="5" t="s">
        <v>465</v>
      </c>
      <c r="I313" s="77"/>
      <c r="J313" s="87"/>
      <c r="K313" s="77"/>
      <c r="L313" s="87"/>
      <c r="M313" s="87"/>
      <c r="N313" s="87"/>
      <c r="O313" s="87"/>
      <c r="P313" s="87"/>
      <c r="Q313" s="78"/>
      <c r="R313" s="86"/>
      <c r="S313" s="86"/>
      <c r="T313" s="87"/>
      <c r="U313" s="87"/>
      <c r="V313" s="101"/>
      <c r="W313" s="101"/>
      <c r="X313" s="86"/>
      <c r="Y313" s="86"/>
      <c r="Z313" s="86"/>
      <c r="AA313" s="86"/>
      <c r="AB313" s="86"/>
      <c r="AC313" s="86"/>
      <c r="AD313" s="86"/>
      <c r="AE313" s="86"/>
      <c r="AF313" s="87">
        <v>263.49928</v>
      </c>
      <c r="AG313" s="77"/>
      <c r="AH313" s="77"/>
      <c r="AI313" s="77"/>
      <c r="AJ313" s="77"/>
      <c r="AK313" s="77"/>
      <c r="AL313" s="77"/>
      <c r="AM313" s="77"/>
      <c r="AN313" s="77"/>
      <c r="AO313" s="77"/>
      <c r="AP313" s="77"/>
      <c r="AQ313" s="77"/>
      <c r="AR313" s="77"/>
      <c r="AS313" s="77"/>
      <c r="AT313" s="77"/>
      <c r="AU313" s="77"/>
      <c r="AV313" s="77"/>
      <c r="AW313" s="77"/>
      <c r="AX313" s="77"/>
      <c r="AY313" s="77"/>
      <c r="AZ313" s="77"/>
      <c r="BA313" s="77"/>
      <c r="BB313" s="5">
        <f t="shared" si="29"/>
        <v>1</v>
      </c>
      <c r="BC313" s="9">
        <f t="shared" si="30"/>
        <v>263.49928</v>
      </c>
      <c r="BD313" s="9" t="str">
        <f t="shared" si="31"/>
        <v>-</v>
      </c>
      <c r="BE313" s="5" t="s">
        <v>31</v>
      </c>
      <c r="BF313" s="77"/>
      <c r="BG313" s="77"/>
      <c r="BH313" s="77"/>
    </row>
    <row r="314" spans="1:60">
      <c r="A314" s="4" t="s">
        <v>570</v>
      </c>
      <c r="H314" s="5" t="s">
        <v>465</v>
      </c>
      <c r="I314" s="77"/>
      <c r="J314" s="87"/>
      <c r="K314" s="77"/>
      <c r="L314" s="87"/>
      <c r="M314" s="87"/>
      <c r="N314" s="87"/>
      <c r="O314" s="87"/>
      <c r="P314" s="87"/>
      <c r="Q314" s="78"/>
      <c r="R314" s="92"/>
      <c r="S314" s="92"/>
      <c r="T314" s="87"/>
      <c r="U314" s="87"/>
      <c r="V314" s="101"/>
      <c r="W314" s="101"/>
      <c r="X314" s="86"/>
      <c r="Y314" s="86"/>
      <c r="Z314" s="86"/>
      <c r="AA314" s="86"/>
      <c r="AB314" s="86"/>
      <c r="AC314" s="86"/>
      <c r="AD314" s="86"/>
      <c r="AE314" s="86"/>
      <c r="AF314" s="87">
        <v>250.41983999999997</v>
      </c>
      <c r="AG314" s="77"/>
      <c r="AH314" s="77"/>
      <c r="AI314" s="77"/>
      <c r="AJ314" s="77"/>
      <c r="AK314" s="77"/>
      <c r="AL314" s="77"/>
      <c r="AM314" s="77"/>
      <c r="AN314" s="77"/>
      <c r="AO314" s="77"/>
      <c r="AP314" s="77"/>
      <c r="AQ314" s="77"/>
      <c r="AR314" s="77"/>
      <c r="AS314" s="77"/>
      <c r="AT314" s="77"/>
      <c r="AU314" s="77"/>
      <c r="AV314" s="77"/>
      <c r="AW314" s="77"/>
      <c r="AX314" s="77"/>
      <c r="AY314" s="77"/>
      <c r="AZ314" s="77"/>
      <c r="BA314" s="77"/>
      <c r="BB314" s="5">
        <f t="shared" si="29"/>
        <v>1</v>
      </c>
      <c r="BC314" s="9">
        <f t="shared" si="30"/>
        <v>250.41983999999997</v>
      </c>
      <c r="BD314" s="9" t="str">
        <f t="shared" si="31"/>
        <v>-</v>
      </c>
      <c r="BE314" s="5" t="s">
        <v>31</v>
      </c>
      <c r="BF314" s="77"/>
      <c r="BG314" s="77"/>
      <c r="BH314" s="77"/>
    </row>
    <row r="315" spans="1:60" s="1" customFormat="1">
      <c r="A315" s="4" t="s">
        <v>571</v>
      </c>
      <c r="B315" s="4"/>
      <c r="C315" s="5"/>
      <c r="D315" s="5"/>
      <c r="E315" s="4"/>
      <c r="F315" s="5"/>
      <c r="G315" s="4"/>
      <c r="H315" s="5" t="s">
        <v>465</v>
      </c>
      <c r="I315" s="5" t="s">
        <v>464</v>
      </c>
      <c r="J315" s="87"/>
      <c r="K315" s="77"/>
      <c r="L315" s="87"/>
      <c r="M315" s="87"/>
      <c r="N315" s="87"/>
      <c r="O315" s="87"/>
      <c r="P315" s="87"/>
      <c r="Q315" s="78"/>
      <c r="R315" s="86"/>
      <c r="S315" s="86"/>
      <c r="T315" s="87"/>
      <c r="U315" s="87"/>
      <c r="V315" s="101"/>
      <c r="W315" s="101"/>
      <c r="X315" s="86"/>
      <c r="Y315" s="86"/>
      <c r="Z315" s="86"/>
      <c r="AA315" s="86"/>
      <c r="AB315" s="86"/>
      <c r="AC315" s="86"/>
      <c r="AD315" s="86"/>
      <c r="AE315" s="86"/>
      <c r="AF315" s="87">
        <v>229.25760000000005</v>
      </c>
      <c r="AG315" s="9">
        <v>338.12556800000004</v>
      </c>
      <c r="AH315" s="77"/>
      <c r="AI315" s="77"/>
      <c r="AJ315" s="77"/>
      <c r="AK315" s="77"/>
      <c r="AL315" s="77"/>
      <c r="AM315" s="77"/>
      <c r="AN315" s="77"/>
      <c r="AO315" s="77"/>
      <c r="AP315" s="77"/>
      <c r="AQ315" s="77"/>
      <c r="AR315" s="77"/>
      <c r="AS315" s="77"/>
      <c r="AT315" s="77"/>
      <c r="AU315" s="77"/>
      <c r="AV315" s="77"/>
      <c r="AW315" s="77"/>
      <c r="AX315" s="77"/>
      <c r="AY315" s="77"/>
      <c r="AZ315" s="77"/>
      <c r="BA315" s="77"/>
      <c r="BB315" s="5">
        <f t="shared" si="29"/>
        <v>2</v>
      </c>
      <c r="BC315" s="9">
        <f t="shared" si="30"/>
        <v>283.69158400000003</v>
      </c>
      <c r="BD315" s="9" t="str">
        <f t="shared" si="31"/>
        <v>284*</v>
      </c>
      <c r="BE315" s="5" t="s">
        <v>572</v>
      </c>
      <c r="BF315" s="77"/>
      <c r="BG315" s="77"/>
      <c r="BH315" s="77"/>
    </row>
    <row r="316" spans="1:60">
      <c r="A316" s="58" t="s">
        <v>573</v>
      </c>
      <c r="B316" s="58"/>
      <c r="C316" s="11"/>
      <c r="D316" s="11"/>
      <c r="E316" s="58"/>
      <c r="F316" s="11"/>
      <c r="G316" s="58"/>
      <c r="H316" s="5" t="s">
        <v>465</v>
      </c>
      <c r="I316" s="77"/>
      <c r="J316" s="87"/>
      <c r="K316" s="77"/>
      <c r="L316" s="87"/>
      <c r="M316" s="87"/>
      <c r="N316" s="87"/>
      <c r="O316" s="87"/>
      <c r="P316" s="87"/>
      <c r="Q316" s="78"/>
      <c r="R316" s="92"/>
      <c r="S316" s="92"/>
      <c r="T316" s="87"/>
      <c r="U316" s="87"/>
      <c r="V316" s="87"/>
      <c r="W316" s="87"/>
      <c r="X316" s="86"/>
      <c r="Y316" s="86"/>
      <c r="Z316" s="86"/>
      <c r="AA316" s="86"/>
      <c r="AB316" s="86"/>
      <c r="AC316" s="86"/>
      <c r="AD316" s="86"/>
      <c r="AE316" s="86"/>
      <c r="AF316" s="87">
        <v>168.78356000000002</v>
      </c>
      <c r="AG316" s="77"/>
      <c r="AH316" s="77"/>
      <c r="AI316" s="77"/>
      <c r="AJ316" s="77"/>
      <c r="AK316" s="77"/>
      <c r="AL316" s="77"/>
      <c r="AM316" s="77"/>
      <c r="AN316" s="77"/>
      <c r="AO316" s="77"/>
      <c r="AP316" s="77"/>
      <c r="AQ316" s="77"/>
      <c r="AR316" s="77"/>
      <c r="AS316" s="77"/>
      <c r="AT316" s="77"/>
      <c r="AU316" s="77"/>
      <c r="AV316" s="77"/>
      <c r="AW316" s="77"/>
      <c r="AX316" s="77"/>
      <c r="AY316" s="77"/>
      <c r="AZ316" s="77"/>
      <c r="BA316" s="77"/>
      <c r="BB316" s="5">
        <f t="shared" si="29"/>
        <v>1</v>
      </c>
      <c r="BC316" s="9">
        <f t="shared" si="30"/>
        <v>168.78356000000002</v>
      </c>
      <c r="BD316" s="9" t="str">
        <f t="shared" si="31"/>
        <v>-</v>
      </c>
      <c r="BE316" s="5" t="s">
        <v>31</v>
      </c>
      <c r="BF316" s="77"/>
      <c r="BG316" s="77"/>
      <c r="BH316" s="77"/>
    </row>
    <row r="317" spans="1:60" s="1" customFormat="1">
      <c r="A317" s="58" t="s">
        <v>574</v>
      </c>
      <c r="B317" s="58"/>
      <c r="C317" s="11"/>
      <c r="D317" s="11"/>
      <c r="E317" s="58"/>
      <c r="F317" s="11"/>
      <c r="G317" s="58"/>
      <c r="H317" s="5" t="s">
        <v>465</v>
      </c>
      <c r="I317" s="77"/>
      <c r="J317" s="87"/>
      <c r="K317" s="77"/>
      <c r="L317" s="87"/>
      <c r="M317" s="87"/>
      <c r="N317" s="87"/>
      <c r="O317" s="87"/>
      <c r="P317" s="87"/>
      <c r="Q317" s="78"/>
      <c r="R317" s="92"/>
      <c r="S317" s="92"/>
      <c r="T317" s="87"/>
      <c r="U317" s="87"/>
      <c r="V317" s="87"/>
      <c r="W317" s="87"/>
      <c r="X317" s="86"/>
      <c r="Y317" s="86"/>
      <c r="Z317" s="86"/>
      <c r="AA317" s="86"/>
      <c r="AB317" s="86"/>
      <c r="AC317" s="86"/>
      <c r="AD317" s="86"/>
      <c r="AE317" s="86"/>
      <c r="AF317" s="87">
        <v>168.63659999999999</v>
      </c>
      <c r="AG317" s="77"/>
      <c r="AH317" s="77"/>
      <c r="AI317" s="77"/>
      <c r="AJ317" s="77"/>
      <c r="AK317" s="77"/>
      <c r="AL317" s="77"/>
      <c r="AM317" s="77"/>
      <c r="AN317" s="77"/>
      <c r="AO317" s="77"/>
      <c r="AP317" s="77"/>
      <c r="AQ317" s="77"/>
      <c r="AR317" s="77"/>
      <c r="AS317" s="77"/>
      <c r="AT317" s="77"/>
      <c r="AU317" s="77"/>
      <c r="AV317" s="77"/>
      <c r="AW317" s="77"/>
      <c r="AX317" s="77"/>
      <c r="AY317" s="77"/>
      <c r="AZ317" s="77"/>
      <c r="BA317" s="77"/>
      <c r="BB317" s="5">
        <f t="shared" si="29"/>
        <v>1</v>
      </c>
      <c r="BC317" s="9">
        <f t="shared" si="30"/>
        <v>168.63659999999999</v>
      </c>
      <c r="BD317" s="9" t="str">
        <f t="shared" si="31"/>
        <v>-</v>
      </c>
      <c r="BE317" s="5" t="s">
        <v>31</v>
      </c>
      <c r="BF317" s="77"/>
      <c r="BG317" s="77"/>
      <c r="BH317" s="77"/>
    </row>
    <row r="318" spans="1:60">
      <c r="A318" s="4" t="s">
        <v>575</v>
      </c>
      <c r="H318" s="5" t="s">
        <v>465</v>
      </c>
      <c r="I318" s="77"/>
      <c r="J318" s="87"/>
      <c r="K318" s="77"/>
      <c r="L318" s="87"/>
      <c r="M318" s="87"/>
      <c r="N318" s="87"/>
      <c r="O318" s="87"/>
      <c r="P318" s="87"/>
      <c r="Q318" s="78"/>
      <c r="R318" s="92"/>
      <c r="S318" s="92"/>
      <c r="T318" s="87"/>
      <c r="U318" s="87"/>
      <c r="V318" s="101"/>
      <c r="W318" s="101"/>
      <c r="X318" s="86"/>
      <c r="Y318" s="86"/>
      <c r="Z318" s="86"/>
      <c r="AA318" s="86"/>
      <c r="AB318" s="86"/>
      <c r="AC318" s="86"/>
      <c r="AD318" s="86"/>
      <c r="AE318" s="86"/>
      <c r="AF318" s="87">
        <v>149.09091999999998</v>
      </c>
      <c r="AG318" s="77"/>
      <c r="AH318" s="77"/>
      <c r="AI318" s="77"/>
      <c r="AJ318" s="77"/>
      <c r="AK318" s="77"/>
      <c r="AL318" s="77"/>
      <c r="AM318" s="77"/>
      <c r="AN318" s="77"/>
      <c r="AO318" s="77"/>
      <c r="AP318" s="77"/>
      <c r="AQ318" s="77"/>
      <c r="AR318" s="77"/>
      <c r="AS318" s="77"/>
      <c r="AT318" s="77"/>
      <c r="AU318" s="77"/>
      <c r="AV318" s="77"/>
      <c r="AW318" s="77"/>
      <c r="AX318" s="77"/>
      <c r="AY318" s="77"/>
      <c r="AZ318" s="77"/>
      <c r="BA318" s="77"/>
      <c r="BB318" s="5">
        <f t="shared" si="29"/>
        <v>1</v>
      </c>
      <c r="BC318" s="9">
        <f t="shared" si="30"/>
        <v>149.09091999999998</v>
      </c>
      <c r="BD318" s="9" t="str">
        <f t="shared" si="31"/>
        <v>-</v>
      </c>
      <c r="BE318" s="5" t="s">
        <v>31</v>
      </c>
      <c r="BF318" s="77"/>
      <c r="BG318" s="77"/>
      <c r="BH318" s="77"/>
    </row>
    <row r="319" spans="1:60">
      <c r="A319" s="4" t="s">
        <v>576</v>
      </c>
      <c r="H319" s="5" t="s">
        <v>465</v>
      </c>
      <c r="I319" s="77"/>
      <c r="J319" s="87"/>
      <c r="K319" s="77"/>
      <c r="L319" s="87"/>
      <c r="M319" s="87"/>
      <c r="N319" s="87"/>
      <c r="O319" s="87"/>
      <c r="P319" s="87"/>
      <c r="Q319" s="78"/>
      <c r="R319" s="92"/>
      <c r="S319" s="92"/>
      <c r="T319" s="87"/>
      <c r="U319" s="87"/>
      <c r="V319" s="87"/>
      <c r="W319" s="87"/>
      <c r="X319" s="86"/>
      <c r="Y319" s="86"/>
      <c r="Z319" s="86"/>
      <c r="AA319" s="86"/>
      <c r="AB319" s="86"/>
      <c r="AC319" s="86"/>
      <c r="AD319" s="86"/>
      <c r="AE319" s="86"/>
      <c r="AF319" s="87">
        <v>100.30019999999999</v>
      </c>
      <c r="AG319" s="77"/>
      <c r="AH319" s="77"/>
      <c r="AI319" s="77"/>
      <c r="AJ319" s="77"/>
      <c r="AK319" s="77"/>
      <c r="AL319" s="77"/>
      <c r="AM319" s="77"/>
      <c r="AN319" s="77"/>
      <c r="AO319" s="77"/>
      <c r="AP319" s="77"/>
      <c r="AQ319" s="77"/>
      <c r="AR319" s="77"/>
      <c r="AS319" s="77"/>
      <c r="AT319" s="77"/>
      <c r="AU319" s="77"/>
      <c r="AV319" s="77"/>
      <c r="AW319" s="77"/>
      <c r="AX319" s="77"/>
      <c r="AY319" s="77"/>
      <c r="AZ319" s="77"/>
      <c r="BA319" s="77"/>
      <c r="BB319" s="5">
        <f t="shared" si="29"/>
        <v>1</v>
      </c>
      <c r="BC319" s="9">
        <f t="shared" si="30"/>
        <v>100.30019999999999</v>
      </c>
      <c r="BD319" s="9" t="str">
        <f t="shared" si="31"/>
        <v>-</v>
      </c>
      <c r="BE319" s="5" t="s">
        <v>31</v>
      </c>
      <c r="BF319" s="77"/>
      <c r="BG319" s="77"/>
      <c r="BH319" s="77"/>
    </row>
    <row r="320" spans="1:60">
      <c r="A320" s="4" t="s">
        <v>577</v>
      </c>
      <c r="H320" s="5" t="s">
        <v>465</v>
      </c>
      <c r="I320" s="77"/>
      <c r="J320" s="87"/>
      <c r="K320" s="77"/>
      <c r="L320" s="87"/>
      <c r="M320" s="87"/>
      <c r="N320" s="87"/>
      <c r="O320" s="87"/>
      <c r="P320" s="87"/>
      <c r="Q320" s="78"/>
      <c r="R320" s="92"/>
      <c r="S320" s="92"/>
      <c r="T320" s="87"/>
      <c r="U320" s="87"/>
      <c r="V320" s="101"/>
      <c r="W320" s="101"/>
      <c r="X320" s="86"/>
      <c r="Y320" s="86"/>
      <c r="Z320" s="86"/>
      <c r="AA320" s="86"/>
      <c r="AB320" s="86"/>
      <c r="AC320" s="86"/>
      <c r="AD320" s="86"/>
      <c r="AE320" s="86"/>
      <c r="AF320" s="87">
        <v>24.468839999999997</v>
      </c>
      <c r="AG320" s="168"/>
      <c r="AH320" s="77"/>
      <c r="AI320" s="77"/>
      <c r="AJ320" s="77"/>
      <c r="AK320" s="77"/>
      <c r="AL320" s="77"/>
      <c r="AM320" s="77"/>
      <c r="AN320" s="77"/>
      <c r="AO320" s="77"/>
      <c r="AP320" s="77"/>
      <c r="AQ320" s="77"/>
      <c r="AR320" s="77"/>
      <c r="AS320" s="77"/>
      <c r="AT320" s="77"/>
      <c r="AU320" s="77"/>
      <c r="AV320" s="77"/>
      <c r="AW320" s="77"/>
      <c r="AX320" s="77"/>
      <c r="AY320" s="77"/>
      <c r="AZ320" s="77"/>
      <c r="BA320" s="77"/>
      <c r="BB320" s="5">
        <f t="shared" si="29"/>
        <v>1</v>
      </c>
      <c r="BC320" s="9">
        <f t="shared" si="30"/>
        <v>24.468839999999997</v>
      </c>
      <c r="BD320" s="9" t="str">
        <f t="shared" si="31"/>
        <v>-</v>
      </c>
      <c r="BE320" s="5" t="s">
        <v>31</v>
      </c>
      <c r="BF320" s="77"/>
      <c r="BG320" s="77"/>
      <c r="BH320" s="77"/>
    </row>
    <row r="321" spans="1:60">
      <c r="I321" s="77"/>
      <c r="J321" s="87"/>
      <c r="K321" s="77"/>
      <c r="L321" s="87"/>
      <c r="M321" s="87"/>
      <c r="N321" s="87"/>
      <c r="O321" s="87"/>
      <c r="P321" s="87"/>
      <c r="Q321" s="78"/>
      <c r="R321" s="92"/>
      <c r="S321" s="92"/>
      <c r="T321" s="87"/>
      <c r="U321" s="87"/>
      <c r="V321" s="101"/>
      <c r="W321" s="101"/>
      <c r="X321" s="86"/>
      <c r="Y321" s="86"/>
      <c r="Z321" s="86"/>
      <c r="AA321" s="86"/>
      <c r="AB321" s="86"/>
      <c r="AC321" s="86"/>
      <c r="AD321" s="86"/>
      <c r="AE321" s="86"/>
      <c r="AF321" s="87"/>
      <c r="AG321" s="168"/>
      <c r="AH321" s="77"/>
      <c r="AI321" s="77"/>
      <c r="AJ321" s="77"/>
      <c r="AK321" s="77"/>
      <c r="AL321" s="77"/>
      <c r="AM321" s="77"/>
      <c r="AN321" s="77"/>
      <c r="AO321" s="77"/>
      <c r="AP321" s="77"/>
      <c r="AQ321" s="77"/>
      <c r="AR321" s="77"/>
      <c r="AS321" s="77"/>
      <c r="AT321" s="77"/>
      <c r="AU321" s="77"/>
      <c r="AV321" s="77"/>
      <c r="AW321" s="77"/>
      <c r="AX321" s="77"/>
      <c r="AY321" s="77"/>
      <c r="AZ321" s="77"/>
      <c r="BA321" s="77"/>
      <c r="BC321" s="9"/>
      <c r="BD321" s="9"/>
      <c r="BF321" s="77"/>
      <c r="BG321" s="77"/>
      <c r="BH321" s="77"/>
    </row>
    <row r="322" spans="1:60">
      <c r="A322" s="4" t="s">
        <v>578</v>
      </c>
      <c r="I322" s="5" t="s">
        <v>464</v>
      </c>
      <c r="J322" s="4"/>
      <c r="K322" s="4"/>
      <c r="L322" s="24"/>
      <c r="M322" s="24"/>
      <c r="N322" s="24"/>
      <c r="O322" s="24"/>
      <c r="P322" s="24"/>
      <c r="R322" s="24"/>
      <c r="S322" s="24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9">
        <v>572.91988600000002</v>
      </c>
      <c r="AI322" s="5"/>
      <c r="AJ322" s="5"/>
      <c r="AK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BB322" s="5">
        <f t="shared" ref="BB322:BB351" si="32">COUNTA(AG322:AI322)</f>
        <v>1</v>
      </c>
      <c r="BC322" s="9">
        <f t="shared" ref="BC322:BC350" si="33">AVERAGE(AG322:AI322)</f>
        <v>572.91988600000002</v>
      </c>
      <c r="BD322" s="9" t="str">
        <f t="shared" ref="BD322:BD353" si="34">IF(BB322=3,BC322,IF(BB322=2,ROUND(BC322,0)&amp;"*",IF(BB322=1,"-")))</f>
        <v>-</v>
      </c>
      <c r="BE322" s="5" t="s">
        <v>31</v>
      </c>
    </row>
    <row r="323" spans="1:60">
      <c r="A323" s="4" t="s">
        <v>528</v>
      </c>
      <c r="I323" s="5" t="s">
        <v>464</v>
      </c>
      <c r="J323" s="5" t="s">
        <v>463</v>
      </c>
      <c r="K323" s="4"/>
      <c r="L323" s="24"/>
      <c r="M323" s="24"/>
      <c r="N323" s="24"/>
      <c r="O323" s="24"/>
      <c r="P323" s="24"/>
      <c r="R323" s="24"/>
      <c r="S323" s="24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9">
        <v>561.87216799999999</v>
      </c>
      <c r="AH323" s="87">
        <v>486.02611200000001</v>
      </c>
      <c r="AI323" s="5"/>
      <c r="AJ323" s="5"/>
      <c r="AK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BB323" s="5">
        <f t="shared" si="32"/>
        <v>2</v>
      </c>
      <c r="BC323" s="9">
        <f t="shared" si="33"/>
        <v>523.94913999999994</v>
      </c>
      <c r="BD323" s="9" t="str">
        <f t="shared" si="34"/>
        <v>524*</v>
      </c>
      <c r="BE323" s="5" t="s">
        <v>579</v>
      </c>
    </row>
    <row r="324" spans="1:60">
      <c r="A324" s="4" t="s">
        <v>580</v>
      </c>
      <c r="I324" s="5" t="s">
        <v>464</v>
      </c>
      <c r="J324" s="5" t="s">
        <v>463</v>
      </c>
      <c r="K324" s="5" t="s">
        <v>464</v>
      </c>
      <c r="L324" s="24"/>
      <c r="M324" s="24"/>
      <c r="N324" s="24"/>
      <c r="O324" s="24"/>
      <c r="P324" s="24"/>
      <c r="R324" s="24"/>
      <c r="S324" s="24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9">
        <v>522.53832399999999</v>
      </c>
      <c r="AH324" s="87">
        <v>294.404968</v>
      </c>
      <c r="AI324" s="9">
        <v>452.33333333000002</v>
      </c>
      <c r="AJ324" s="5"/>
      <c r="AK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BB324" s="5">
        <f t="shared" si="32"/>
        <v>3</v>
      </c>
      <c r="BC324" s="9">
        <f t="shared" si="33"/>
        <v>423.09220844333328</v>
      </c>
      <c r="BD324" s="9">
        <f t="shared" si="34"/>
        <v>423.09220844333328</v>
      </c>
      <c r="BE324" s="5">
        <v>423.09220844333328</v>
      </c>
    </row>
    <row r="325" spans="1:60">
      <c r="A325" s="4" t="s">
        <v>391</v>
      </c>
      <c r="I325" s="5" t="s">
        <v>464</v>
      </c>
      <c r="J325" s="5" t="s">
        <v>463</v>
      </c>
      <c r="K325" s="5" t="s">
        <v>464</v>
      </c>
      <c r="L325" s="5" t="s">
        <v>464</v>
      </c>
      <c r="M325" s="5" t="s">
        <v>464</v>
      </c>
      <c r="N325" s="5" t="s">
        <v>464</v>
      </c>
      <c r="O325" s="5" t="s">
        <v>463</v>
      </c>
      <c r="P325" s="5" t="s">
        <v>466</v>
      </c>
      <c r="R325" s="24"/>
      <c r="S325" s="24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9">
        <v>516.20802200000003</v>
      </c>
      <c r="AH325" s="87">
        <v>458.24699800000002</v>
      </c>
      <c r="AI325" s="87">
        <v>379.75</v>
      </c>
      <c r="AJ325" s="9">
        <v>416.77121199999999</v>
      </c>
      <c r="AK325" s="9">
        <v>388.78268000000003</v>
      </c>
      <c r="AL325" s="9">
        <v>370</v>
      </c>
      <c r="AM325" s="9">
        <v>288</v>
      </c>
      <c r="AN325" s="9">
        <v>486</v>
      </c>
      <c r="AO325" s="5"/>
      <c r="AP325" s="5"/>
      <c r="AQ325" s="5"/>
      <c r="AR325" s="5"/>
      <c r="AS325" s="5"/>
      <c r="AT325" s="5"/>
      <c r="AU325" s="5"/>
      <c r="AV325" s="5"/>
      <c r="BB325" s="5">
        <f t="shared" si="32"/>
        <v>3</v>
      </c>
      <c r="BC325" s="9">
        <f t="shared" si="33"/>
        <v>451.40167333333335</v>
      </c>
      <c r="BD325" s="9">
        <f t="shared" si="34"/>
        <v>451.40167333333335</v>
      </c>
      <c r="BE325" s="5">
        <v>451.40167333333335</v>
      </c>
    </row>
    <row r="326" spans="1:60">
      <c r="A326" s="4" t="s">
        <v>511</v>
      </c>
      <c r="I326" s="5" t="s">
        <v>464</v>
      </c>
      <c r="J326" s="4"/>
      <c r="K326" s="4"/>
      <c r="L326" s="24"/>
      <c r="M326" s="24"/>
      <c r="N326" s="24"/>
      <c r="O326" s="24"/>
      <c r="P326" s="24"/>
      <c r="R326" s="24"/>
      <c r="S326" s="24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9">
        <v>514.7384219999999</v>
      </c>
      <c r="AI326" s="5"/>
      <c r="AJ326" s="5"/>
      <c r="AK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BB326" s="5">
        <f t="shared" si="32"/>
        <v>1</v>
      </c>
      <c r="BC326" s="9">
        <f t="shared" si="33"/>
        <v>514.7384219999999</v>
      </c>
      <c r="BD326" s="9" t="str">
        <f t="shared" si="34"/>
        <v>-</v>
      </c>
      <c r="BE326" s="5" t="s">
        <v>31</v>
      </c>
    </row>
    <row r="327" spans="1:60">
      <c r="A327" s="4" t="s">
        <v>581</v>
      </c>
      <c r="I327" s="5" t="s">
        <v>464</v>
      </c>
      <c r="J327" s="5" t="s">
        <v>463</v>
      </c>
      <c r="K327" s="4"/>
      <c r="L327" s="24"/>
      <c r="M327" s="24"/>
      <c r="N327" s="24"/>
      <c r="O327" s="24"/>
      <c r="P327" s="24"/>
      <c r="R327" s="24"/>
      <c r="S327" s="24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9">
        <v>491.91553399999998</v>
      </c>
      <c r="AH327" s="87">
        <v>395.73388800000004</v>
      </c>
      <c r="AI327" s="5"/>
      <c r="AJ327" s="5"/>
      <c r="AK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BB327" s="5">
        <f t="shared" si="32"/>
        <v>2</v>
      </c>
      <c r="BC327" s="9">
        <f t="shared" si="33"/>
        <v>443.82471099999998</v>
      </c>
      <c r="BD327" s="9" t="str">
        <f t="shared" si="34"/>
        <v>444*</v>
      </c>
      <c r="BE327" s="5" t="s">
        <v>582</v>
      </c>
    </row>
    <row r="328" spans="1:60">
      <c r="A328" s="4" t="s">
        <v>344</v>
      </c>
      <c r="I328" s="5" t="s">
        <v>464</v>
      </c>
      <c r="J328" s="5" t="s">
        <v>463</v>
      </c>
      <c r="K328" s="4"/>
      <c r="L328" s="24"/>
      <c r="M328" s="24"/>
      <c r="N328" s="24"/>
      <c r="O328" s="24"/>
      <c r="P328" s="24"/>
      <c r="R328" s="24"/>
      <c r="S328" s="24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9">
        <v>456.57900200000006</v>
      </c>
      <c r="AH328" s="87">
        <v>457.21093000000008</v>
      </c>
      <c r="AI328" s="5"/>
      <c r="AJ328" s="5"/>
      <c r="AK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BB328" s="5">
        <f t="shared" si="32"/>
        <v>2</v>
      </c>
      <c r="BC328" s="9">
        <f t="shared" si="33"/>
        <v>456.89496600000007</v>
      </c>
      <c r="BD328" s="9" t="str">
        <f t="shared" si="34"/>
        <v>457*</v>
      </c>
      <c r="BE328" s="5" t="s">
        <v>583</v>
      </c>
    </row>
    <row r="329" spans="1:60" s="1" customFormat="1">
      <c r="A329" s="1" t="s">
        <v>105</v>
      </c>
      <c r="C329" s="331"/>
      <c r="D329" s="331"/>
      <c r="F329" s="331"/>
      <c r="H329" s="331"/>
      <c r="I329" s="331" t="s">
        <v>464</v>
      </c>
      <c r="J329" s="331" t="s">
        <v>464</v>
      </c>
      <c r="K329" s="331" t="s">
        <v>464</v>
      </c>
      <c r="L329" s="331" t="s">
        <v>464</v>
      </c>
      <c r="M329" s="331" t="s">
        <v>464</v>
      </c>
      <c r="N329" s="331" t="s">
        <v>464</v>
      </c>
      <c r="O329" s="331" t="s">
        <v>464</v>
      </c>
      <c r="P329" s="331" t="s">
        <v>464</v>
      </c>
      <c r="Q329" s="331" t="s">
        <v>464</v>
      </c>
      <c r="R329" s="31"/>
      <c r="S329" s="31"/>
      <c r="T329" s="31"/>
      <c r="U329" s="31"/>
      <c r="V329" s="331"/>
      <c r="W329" s="331"/>
      <c r="X329" s="331"/>
      <c r="Y329" s="331"/>
      <c r="Z329" s="331"/>
      <c r="AA329" s="331"/>
      <c r="AB329" s="331"/>
      <c r="AC329" s="331"/>
      <c r="AD329" s="331"/>
      <c r="AE329" s="331"/>
      <c r="AF329" s="331"/>
      <c r="AG329" s="7">
        <v>442.14753000000002</v>
      </c>
      <c r="AH329" s="84">
        <v>563.22787399999993</v>
      </c>
      <c r="AI329" s="84">
        <v>291.66666666999998</v>
      </c>
      <c r="AJ329" s="7">
        <v>279.60977000000003</v>
      </c>
      <c r="AK329" s="7">
        <v>253.94320600000003</v>
      </c>
      <c r="AL329" s="7">
        <v>249</v>
      </c>
      <c r="AM329" s="7">
        <v>248.26950499999998</v>
      </c>
      <c r="AN329" s="7">
        <v>438.53710999999993</v>
      </c>
      <c r="AO329" s="7">
        <v>169.06043</v>
      </c>
      <c r="AP329" s="7">
        <v>359.50860000000006</v>
      </c>
      <c r="AQ329" s="331"/>
      <c r="AR329" s="331"/>
      <c r="AS329" s="331"/>
      <c r="AT329" s="331"/>
      <c r="AU329" s="331"/>
      <c r="AV329" s="331"/>
      <c r="AW329" s="331"/>
      <c r="AX329" s="331"/>
      <c r="AY329" s="331"/>
      <c r="AZ329" s="331"/>
      <c r="BA329" s="331"/>
      <c r="BB329" s="5">
        <f t="shared" si="32"/>
        <v>3</v>
      </c>
      <c r="BC329" s="9">
        <f t="shared" si="33"/>
        <v>432.34735688999996</v>
      </c>
      <c r="BD329" s="9">
        <f t="shared" si="34"/>
        <v>432.34735688999996</v>
      </c>
      <c r="BE329" s="331">
        <v>432.34735688999996</v>
      </c>
    </row>
    <row r="330" spans="1:60" s="1" customFormat="1">
      <c r="A330" s="1" t="s">
        <v>106</v>
      </c>
      <c r="C330" s="331"/>
      <c r="D330" s="331"/>
      <c r="F330" s="331"/>
      <c r="H330" s="331"/>
      <c r="I330" s="331" t="s">
        <v>464</v>
      </c>
      <c r="J330" s="331" t="s">
        <v>463</v>
      </c>
      <c r="K330" s="331" t="s">
        <v>464</v>
      </c>
      <c r="L330" s="331" t="s">
        <v>464</v>
      </c>
      <c r="M330" s="331" t="s">
        <v>464</v>
      </c>
      <c r="N330" s="331" t="s">
        <v>464</v>
      </c>
      <c r="O330" s="331" t="s">
        <v>464</v>
      </c>
      <c r="P330" s="331" t="s">
        <v>464</v>
      </c>
      <c r="Q330" s="331"/>
      <c r="R330" s="31"/>
      <c r="S330" s="31"/>
      <c r="T330" s="31"/>
      <c r="U330" s="31"/>
      <c r="V330" s="331"/>
      <c r="W330" s="331"/>
      <c r="X330" s="331"/>
      <c r="Y330" s="331"/>
      <c r="Z330" s="331"/>
      <c r="AA330" s="331"/>
      <c r="AB330" s="331"/>
      <c r="AC330" s="331"/>
      <c r="AD330" s="331"/>
      <c r="AE330" s="331"/>
      <c r="AF330" s="331"/>
      <c r="AG330" s="7">
        <v>438.67560000000003</v>
      </c>
      <c r="AH330" s="84">
        <v>394.87784600000003</v>
      </c>
      <c r="AI330" s="84">
        <v>367.25</v>
      </c>
      <c r="AJ330" s="7">
        <v>251.11422600000003</v>
      </c>
      <c r="AK330" s="7">
        <v>289.43404600000002</v>
      </c>
      <c r="AL330" s="7">
        <v>289</v>
      </c>
      <c r="AM330" s="7">
        <v>279.28615000000008</v>
      </c>
      <c r="AN330" s="7">
        <v>355.93415000000005</v>
      </c>
      <c r="AO330" s="331"/>
      <c r="AP330" s="331"/>
      <c r="AQ330" s="331"/>
      <c r="AR330" s="331"/>
      <c r="AS330" s="331"/>
      <c r="AT330" s="331"/>
      <c r="AU330" s="331"/>
      <c r="AV330" s="331"/>
      <c r="AW330" s="331"/>
      <c r="AX330" s="331"/>
      <c r="AY330" s="331"/>
      <c r="AZ330" s="331"/>
      <c r="BA330" s="331"/>
      <c r="BB330" s="5">
        <f t="shared" si="32"/>
        <v>3</v>
      </c>
      <c r="BC330" s="9">
        <f t="shared" si="33"/>
        <v>400.26781533333337</v>
      </c>
      <c r="BD330" s="9">
        <f t="shared" si="34"/>
        <v>400.26781533333337</v>
      </c>
      <c r="BE330" s="331">
        <v>400.26781533333337</v>
      </c>
    </row>
    <row r="331" spans="1:60">
      <c r="A331" s="4" t="s">
        <v>584</v>
      </c>
      <c r="I331" s="5" t="s">
        <v>464</v>
      </c>
      <c r="J331" s="4"/>
      <c r="K331" s="4"/>
      <c r="L331" s="24"/>
      <c r="M331" s="24"/>
      <c r="N331" s="24"/>
      <c r="O331" s="24"/>
      <c r="P331" s="24"/>
      <c r="R331" s="24"/>
      <c r="S331" s="24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9">
        <v>410.44091000000003</v>
      </c>
      <c r="AI331" s="5"/>
      <c r="AJ331" s="5"/>
      <c r="AK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BB331" s="5">
        <f t="shared" si="32"/>
        <v>1</v>
      </c>
      <c r="BC331" s="9">
        <f t="shared" si="33"/>
        <v>410.44091000000003</v>
      </c>
      <c r="BD331" s="9" t="str">
        <f t="shared" si="34"/>
        <v>-</v>
      </c>
      <c r="BE331" s="5" t="s">
        <v>31</v>
      </c>
    </row>
    <row r="332" spans="1:60">
      <c r="A332" s="4" t="s">
        <v>390</v>
      </c>
      <c r="I332" s="5" t="s">
        <v>464</v>
      </c>
      <c r="J332" s="4"/>
      <c r="K332" s="4"/>
      <c r="L332" s="24"/>
      <c r="M332" s="24"/>
      <c r="N332" s="24"/>
      <c r="O332" s="24"/>
      <c r="P332" s="24"/>
      <c r="R332" s="24"/>
      <c r="S332" s="24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9">
        <v>408.28917066666668</v>
      </c>
      <c r="AI332" s="5"/>
      <c r="AJ332" s="5"/>
      <c r="AK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BB332" s="5">
        <f t="shared" si="32"/>
        <v>1</v>
      </c>
      <c r="BC332" s="9">
        <f t="shared" si="33"/>
        <v>408.28917066666668</v>
      </c>
      <c r="BD332" s="9" t="str">
        <f t="shared" si="34"/>
        <v>-</v>
      </c>
      <c r="BE332" s="5" t="s">
        <v>31</v>
      </c>
    </row>
    <row r="333" spans="1:60">
      <c r="A333" s="4" t="s">
        <v>84</v>
      </c>
      <c r="I333" s="5" t="s">
        <v>464</v>
      </c>
      <c r="J333" s="5" t="s">
        <v>463</v>
      </c>
      <c r="K333" s="5" t="s">
        <v>464</v>
      </c>
      <c r="L333" s="5" t="s">
        <v>464</v>
      </c>
      <c r="M333" s="5" t="s">
        <v>464</v>
      </c>
      <c r="N333" s="5" t="s">
        <v>464</v>
      </c>
      <c r="O333" s="5" t="s">
        <v>464</v>
      </c>
      <c r="P333" s="5" t="s">
        <v>464</v>
      </c>
      <c r="Q333" s="4" t="s">
        <v>464</v>
      </c>
      <c r="R333" s="24"/>
      <c r="S333" s="24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9">
        <v>403.10393199999999</v>
      </c>
      <c r="AH333" s="87">
        <v>375.33951400000001</v>
      </c>
      <c r="AI333" s="87">
        <v>158</v>
      </c>
      <c r="AJ333" s="9">
        <v>238.64466999999999</v>
      </c>
      <c r="AK333" s="9">
        <v>260.490274</v>
      </c>
      <c r="AL333" s="9">
        <v>312</v>
      </c>
      <c r="AM333" s="9">
        <v>307.23319000000004</v>
      </c>
      <c r="AN333" s="9">
        <v>402.90684499999998</v>
      </c>
      <c r="AO333" s="9">
        <v>149.74366000000001</v>
      </c>
      <c r="AP333" s="5"/>
      <c r="AQ333" s="5"/>
      <c r="AR333" s="5"/>
      <c r="AS333" s="5"/>
      <c r="AT333" s="5"/>
      <c r="AU333" s="5"/>
      <c r="AV333" s="5"/>
      <c r="BB333" s="5">
        <f t="shared" si="32"/>
        <v>3</v>
      </c>
      <c r="BC333" s="9">
        <f t="shared" si="33"/>
        <v>312.14781533333331</v>
      </c>
      <c r="BD333" s="9">
        <f t="shared" si="34"/>
        <v>312.14781533333331</v>
      </c>
      <c r="BE333" s="5">
        <v>312.14781533333331</v>
      </c>
    </row>
    <row r="334" spans="1:60">
      <c r="A334" s="4" t="s">
        <v>346</v>
      </c>
      <c r="I334" s="5" t="s">
        <v>464</v>
      </c>
      <c r="J334" s="5" t="s">
        <v>463</v>
      </c>
      <c r="K334" s="4"/>
      <c r="L334" s="24"/>
      <c r="M334" s="24"/>
      <c r="N334" s="24"/>
      <c r="O334" s="24"/>
      <c r="P334" s="24"/>
      <c r="R334" s="24"/>
      <c r="S334" s="24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9">
        <v>401.52043800000001</v>
      </c>
      <c r="AH334" s="87">
        <v>425.01934200000005</v>
      </c>
      <c r="AI334" s="5"/>
      <c r="AJ334" s="5"/>
      <c r="AK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BB334" s="5">
        <f t="shared" si="32"/>
        <v>2</v>
      </c>
      <c r="BC334" s="9">
        <f t="shared" si="33"/>
        <v>413.26989000000003</v>
      </c>
      <c r="BD334" s="9" t="str">
        <f t="shared" si="34"/>
        <v>413*</v>
      </c>
      <c r="BE334" s="5" t="s">
        <v>585</v>
      </c>
    </row>
    <row r="335" spans="1:60">
      <c r="A335" s="4" t="s">
        <v>345</v>
      </c>
      <c r="I335" s="5" t="s">
        <v>464</v>
      </c>
      <c r="J335" s="4"/>
      <c r="K335" s="4"/>
      <c r="L335" s="24"/>
      <c r="M335" s="24"/>
      <c r="N335" s="24"/>
      <c r="O335" s="24"/>
      <c r="P335" s="24"/>
      <c r="R335" s="24"/>
      <c r="S335" s="24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9">
        <v>397.42392800000005</v>
      </c>
      <c r="AI335" s="5"/>
      <c r="AJ335" s="5"/>
      <c r="AK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BB335" s="5">
        <f t="shared" si="32"/>
        <v>1</v>
      </c>
      <c r="BC335" s="9">
        <f t="shared" si="33"/>
        <v>397.42392800000005</v>
      </c>
      <c r="BD335" s="9" t="str">
        <f t="shared" si="34"/>
        <v>-</v>
      </c>
      <c r="BE335" s="5" t="s">
        <v>31</v>
      </c>
    </row>
    <row r="336" spans="1:60">
      <c r="A336" s="4" t="s">
        <v>586</v>
      </c>
      <c r="I336" s="5" t="s">
        <v>464</v>
      </c>
      <c r="J336" s="4"/>
      <c r="K336" s="4"/>
      <c r="L336" s="24"/>
      <c r="M336" s="24"/>
      <c r="N336" s="24"/>
      <c r="O336" s="24"/>
      <c r="P336" s="24"/>
      <c r="R336" s="24"/>
      <c r="S336" s="24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9">
        <v>397.32105599999994</v>
      </c>
      <c r="AI336" s="5"/>
      <c r="AJ336" s="5"/>
      <c r="AK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BB336" s="5">
        <f t="shared" si="32"/>
        <v>1</v>
      </c>
      <c r="BC336" s="9">
        <f t="shared" si="33"/>
        <v>397.32105599999994</v>
      </c>
      <c r="BD336" s="9" t="str">
        <f t="shared" si="34"/>
        <v>-</v>
      </c>
      <c r="BE336" s="5" t="s">
        <v>31</v>
      </c>
    </row>
    <row r="337" spans="1:57">
      <c r="A337" s="4" t="s">
        <v>587</v>
      </c>
      <c r="I337" s="5" t="s">
        <v>464</v>
      </c>
      <c r="J337" s="4"/>
      <c r="K337" s="4"/>
      <c r="L337" s="24"/>
      <c r="M337" s="24"/>
      <c r="N337" s="24"/>
      <c r="O337" s="24"/>
      <c r="P337" s="24"/>
      <c r="R337" s="24"/>
      <c r="S337" s="24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9">
        <v>395.09461200000004</v>
      </c>
      <c r="AI337" s="5"/>
      <c r="AJ337" s="5"/>
      <c r="AK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BB337" s="5">
        <f t="shared" si="32"/>
        <v>1</v>
      </c>
      <c r="BC337" s="9">
        <f t="shared" si="33"/>
        <v>395.09461200000004</v>
      </c>
      <c r="BD337" s="9" t="str">
        <f t="shared" si="34"/>
        <v>-</v>
      </c>
      <c r="BE337" s="5" t="s">
        <v>31</v>
      </c>
    </row>
    <row r="338" spans="1:57">
      <c r="A338" s="4" t="s">
        <v>588</v>
      </c>
      <c r="I338" s="5" t="s">
        <v>464</v>
      </c>
      <c r="J338" s="4"/>
      <c r="K338" s="5" t="s">
        <v>464</v>
      </c>
      <c r="L338" s="24"/>
      <c r="M338" s="24"/>
      <c r="N338" s="24"/>
      <c r="O338" s="24"/>
      <c r="P338" s="24"/>
      <c r="R338" s="24"/>
      <c r="S338" s="24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9">
        <v>380.36922000000004</v>
      </c>
      <c r="AI338" s="87">
        <v>361.33333333000002</v>
      </c>
      <c r="AJ338" s="5"/>
      <c r="AK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BB338" s="5">
        <f t="shared" si="32"/>
        <v>2</v>
      </c>
      <c r="BC338" s="9">
        <f t="shared" si="33"/>
        <v>370.851276665</v>
      </c>
      <c r="BD338" s="9" t="str">
        <f t="shared" si="34"/>
        <v>371*</v>
      </c>
      <c r="BE338" s="5" t="s">
        <v>589</v>
      </c>
    </row>
    <row r="339" spans="1:57">
      <c r="A339" s="4" t="s">
        <v>565</v>
      </c>
      <c r="I339" s="5" t="s">
        <v>464</v>
      </c>
      <c r="J339" s="5" t="s">
        <v>463</v>
      </c>
      <c r="K339" s="5" t="s">
        <v>464</v>
      </c>
      <c r="L339" s="24"/>
      <c r="M339" s="24"/>
      <c r="N339" s="24"/>
      <c r="O339" s="24"/>
      <c r="P339" s="24"/>
      <c r="R339" s="24"/>
      <c r="S339" s="24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9">
        <v>377.13610000000006</v>
      </c>
      <c r="AH339" s="87">
        <v>366.73868000000004</v>
      </c>
      <c r="AI339" s="87">
        <v>291.33333333000002</v>
      </c>
      <c r="AJ339" s="5"/>
      <c r="AK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BB339" s="5">
        <f t="shared" si="32"/>
        <v>3</v>
      </c>
      <c r="BC339" s="9">
        <f t="shared" si="33"/>
        <v>345.06937111000002</v>
      </c>
      <c r="BD339" s="9">
        <f t="shared" si="34"/>
        <v>345.06937111000002</v>
      </c>
      <c r="BE339" s="5">
        <v>345.06937111000002</v>
      </c>
    </row>
    <row r="340" spans="1:57">
      <c r="A340" s="4" t="s">
        <v>354</v>
      </c>
      <c r="I340" s="5" t="s">
        <v>464</v>
      </c>
      <c r="J340" s="5" t="s">
        <v>463</v>
      </c>
      <c r="K340" s="4"/>
      <c r="L340" s="24"/>
      <c r="M340" s="24"/>
      <c r="N340" s="24"/>
      <c r="O340" s="24"/>
      <c r="P340" s="24"/>
      <c r="R340" s="24"/>
      <c r="S340" s="24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9">
        <v>375.24031600000001</v>
      </c>
      <c r="AH340" s="87">
        <v>414.893798</v>
      </c>
      <c r="AI340" s="5"/>
      <c r="AJ340" s="5"/>
      <c r="AK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BB340" s="5">
        <f t="shared" si="32"/>
        <v>2</v>
      </c>
      <c r="BC340" s="9">
        <f t="shared" si="33"/>
        <v>395.06705699999998</v>
      </c>
      <c r="BD340" s="9" t="str">
        <f t="shared" si="34"/>
        <v>395*</v>
      </c>
      <c r="BE340" s="5" t="s">
        <v>564</v>
      </c>
    </row>
    <row r="341" spans="1:57">
      <c r="A341" s="4" t="s">
        <v>590</v>
      </c>
      <c r="I341" s="5" t="s">
        <v>464</v>
      </c>
      <c r="J341" s="4"/>
      <c r="K341" s="4"/>
      <c r="L341" s="24"/>
      <c r="M341" s="24"/>
      <c r="N341" s="24"/>
      <c r="O341" s="24"/>
      <c r="P341" s="24"/>
      <c r="R341" s="24"/>
      <c r="S341" s="24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9">
        <v>368.32952200000005</v>
      </c>
      <c r="AI341" s="5"/>
      <c r="AJ341" s="5"/>
      <c r="AK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BB341" s="5">
        <f t="shared" si="32"/>
        <v>1</v>
      </c>
      <c r="BC341" s="9">
        <f t="shared" si="33"/>
        <v>368.32952200000005</v>
      </c>
      <c r="BD341" s="9" t="str">
        <f t="shared" si="34"/>
        <v>-</v>
      </c>
      <c r="BE341" s="5" t="s">
        <v>31</v>
      </c>
    </row>
    <row r="342" spans="1:57" s="1" customFormat="1">
      <c r="A342" s="1" t="s">
        <v>75</v>
      </c>
      <c r="C342" s="331"/>
      <c r="D342" s="331"/>
      <c r="F342" s="331"/>
      <c r="H342" s="331"/>
      <c r="I342" s="331" t="s">
        <v>464</v>
      </c>
      <c r="J342" s="5" t="s">
        <v>463</v>
      </c>
      <c r="K342" s="5" t="s">
        <v>464</v>
      </c>
      <c r="L342" s="5" t="s">
        <v>464</v>
      </c>
      <c r="M342" s="5" t="s">
        <v>464</v>
      </c>
      <c r="N342" s="5" t="s">
        <v>464</v>
      </c>
      <c r="O342" s="5" t="s">
        <v>464</v>
      </c>
      <c r="P342" s="5" t="s">
        <v>466</v>
      </c>
      <c r="Q342" s="331"/>
      <c r="R342" s="31"/>
      <c r="S342" s="31"/>
      <c r="T342" s="31"/>
      <c r="U342" s="31"/>
      <c r="V342" s="331"/>
      <c r="W342" s="331"/>
      <c r="X342" s="331"/>
      <c r="Y342" s="331"/>
      <c r="Z342" s="331"/>
      <c r="AA342" s="331"/>
      <c r="AB342" s="331"/>
      <c r="AC342" s="331"/>
      <c r="AD342" s="331"/>
      <c r="AE342" s="331"/>
      <c r="AF342" s="331"/>
      <c r="AG342" s="7">
        <v>368.14949600000006</v>
      </c>
      <c r="AH342" s="84">
        <v>358.59709600000002</v>
      </c>
      <c r="AI342" s="84">
        <v>295.33333333000002</v>
      </c>
      <c r="AJ342" s="7">
        <v>283.74669400000005</v>
      </c>
      <c r="AK342" s="7">
        <v>316.81636800000001</v>
      </c>
      <c r="AL342" s="7">
        <v>357</v>
      </c>
      <c r="AM342" s="7">
        <f>AM671</f>
        <v>0</v>
      </c>
      <c r="AN342" s="7">
        <v>416</v>
      </c>
      <c r="AO342" s="331"/>
      <c r="AP342" s="331"/>
      <c r="AQ342" s="331"/>
      <c r="AR342" s="331"/>
      <c r="AS342" s="331"/>
      <c r="AT342" s="331"/>
      <c r="AU342" s="331"/>
      <c r="AV342" s="331"/>
      <c r="AW342" s="331"/>
      <c r="AX342" s="331"/>
      <c r="AY342" s="331"/>
      <c r="AZ342" s="331"/>
      <c r="BA342" s="331"/>
      <c r="BB342" s="5">
        <f t="shared" si="32"/>
        <v>3</v>
      </c>
      <c r="BC342" s="9">
        <f t="shared" si="33"/>
        <v>340.69330844333336</v>
      </c>
      <c r="BD342" s="9">
        <f t="shared" si="34"/>
        <v>340.69330844333336</v>
      </c>
      <c r="BE342" s="331">
        <v>340.69330844333336</v>
      </c>
    </row>
    <row r="343" spans="1:57">
      <c r="A343" s="4" t="s">
        <v>591</v>
      </c>
      <c r="I343" s="5" t="s">
        <v>464</v>
      </c>
      <c r="J343" s="5" t="s">
        <v>463</v>
      </c>
      <c r="K343" s="5" t="s">
        <v>464</v>
      </c>
      <c r="L343" s="24"/>
      <c r="M343" s="24"/>
      <c r="N343" s="24"/>
      <c r="O343" s="24"/>
      <c r="P343" s="24"/>
      <c r="R343" s="24"/>
      <c r="S343" s="24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9">
        <v>360.62514399999998</v>
      </c>
      <c r="AH343" s="87">
        <v>357.43611200000009</v>
      </c>
      <c r="AI343" s="87">
        <v>314</v>
      </c>
      <c r="AJ343" s="5"/>
      <c r="AK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BB343" s="5">
        <f t="shared" si="32"/>
        <v>3</v>
      </c>
      <c r="BC343" s="9">
        <f t="shared" si="33"/>
        <v>344.02041866666667</v>
      </c>
      <c r="BD343" s="9">
        <f t="shared" si="34"/>
        <v>344.02041866666667</v>
      </c>
      <c r="BE343" s="5">
        <v>344.02041866666667</v>
      </c>
    </row>
    <row r="344" spans="1:57" s="1" customFormat="1">
      <c r="A344" s="1" t="s">
        <v>545</v>
      </c>
      <c r="C344" s="331"/>
      <c r="D344" s="331"/>
      <c r="F344" s="331"/>
      <c r="H344" s="331"/>
      <c r="I344" s="331" t="s">
        <v>464</v>
      </c>
      <c r="J344" s="331" t="s">
        <v>463</v>
      </c>
      <c r="L344" s="31"/>
      <c r="M344" s="31"/>
      <c r="N344" s="31"/>
      <c r="O344" s="31"/>
      <c r="P344" s="31"/>
      <c r="Q344" s="331"/>
      <c r="R344" s="31"/>
      <c r="S344" s="31"/>
      <c r="T344" s="31"/>
      <c r="U344" s="31"/>
      <c r="V344" s="331"/>
      <c r="W344" s="331"/>
      <c r="X344" s="331"/>
      <c r="Y344" s="331"/>
      <c r="Z344" s="331"/>
      <c r="AA344" s="331"/>
      <c r="AB344" s="331"/>
      <c r="AC344" s="331"/>
      <c r="AD344" s="331"/>
      <c r="AE344" s="331"/>
      <c r="AF344" s="331"/>
      <c r="AG344" s="7">
        <v>341.8657</v>
      </c>
      <c r="AH344" s="84">
        <v>276.32154000000003</v>
      </c>
      <c r="AI344" s="331"/>
      <c r="AJ344" s="331"/>
      <c r="AK344" s="331"/>
      <c r="AL344" s="331"/>
      <c r="AM344" s="331"/>
      <c r="AN344" s="331"/>
      <c r="AO344" s="331"/>
      <c r="AP344" s="331"/>
      <c r="AQ344" s="331"/>
      <c r="AR344" s="331"/>
      <c r="AS344" s="331"/>
      <c r="AT344" s="331"/>
      <c r="AU344" s="331"/>
      <c r="AV344" s="331"/>
      <c r="AW344" s="331"/>
      <c r="AX344" s="331"/>
      <c r="AY344" s="331"/>
      <c r="AZ344" s="331"/>
      <c r="BA344" s="331"/>
      <c r="BB344" s="5">
        <f t="shared" si="32"/>
        <v>2</v>
      </c>
      <c r="BC344" s="9">
        <f t="shared" si="33"/>
        <v>309.09361999999999</v>
      </c>
      <c r="BD344" s="9" t="str">
        <f t="shared" si="34"/>
        <v>309*</v>
      </c>
      <c r="BE344" s="331" t="s">
        <v>592</v>
      </c>
    </row>
    <row r="345" spans="1:57">
      <c r="A345" s="4" t="s">
        <v>571</v>
      </c>
      <c r="I345" s="5" t="s">
        <v>464</v>
      </c>
      <c r="J345" s="4"/>
      <c r="K345" s="4"/>
      <c r="L345" s="24"/>
      <c r="M345" s="24"/>
      <c r="N345" s="24"/>
      <c r="O345" s="24"/>
      <c r="P345" s="24"/>
      <c r="R345" s="24"/>
      <c r="S345" s="24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9">
        <v>338.12556800000004</v>
      </c>
      <c r="AI345" s="5"/>
      <c r="AJ345" s="5"/>
      <c r="AK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BB345" s="5">
        <f t="shared" si="32"/>
        <v>1</v>
      </c>
      <c r="BC345" s="9">
        <f t="shared" si="33"/>
        <v>338.12556800000004</v>
      </c>
      <c r="BD345" s="9" t="str">
        <f t="shared" si="34"/>
        <v>-</v>
      </c>
      <c r="BE345" s="5" t="s">
        <v>31</v>
      </c>
    </row>
    <row r="346" spans="1:57">
      <c r="A346" s="4" t="s">
        <v>593</v>
      </c>
      <c r="I346" s="5" t="s">
        <v>464</v>
      </c>
      <c r="J346" s="4"/>
      <c r="K346" s="4"/>
      <c r="L346" s="24"/>
      <c r="M346" s="24"/>
      <c r="N346" s="24"/>
      <c r="O346" s="24"/>
      <c r="P346" s="24"/>
      <c r="R346" s="24"/>
      <c r="S346" s="24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9">
        <v>323.74553200000003</v>
      </c>
      <c r="AI346" s="5"/>
      <c r="AJ346" s="5"/>
      <c r="AK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BB346" s="5">
        <f t="shared" si="32"/>
        <v>1</v>
      </c>
      <c r="BC346" s="9">
        <f t="shared" si="33"/>
        <v>323.74553200000003</v>
      </c>
      <c r="BD346" s="9" t="str">
        <f t="shared" si="34"/>
        <v>-</v>
      </c>
      <c r="BE346" s="5" t="s">
        <v>31</v>
      </c>
    </row>
    <row r="347" spans="1:57">
      <c r="A347" s="4" t="s">
        <v>361</v>
      </c>
      <c r="I347" s="5" t="s">
        <v>464</v>
      </c>
      <c r="J347" s="4"/>
      <c r="K347" s="4"/>
      <c r="L347" s="24"/>
      <c r="M347" s="24"/>
      <c r="N347" s="24"/>
      <c r="O347" s="24"/>
      <c r="P347" s="24"/>
      <c r="R347" s="24"/>
      <c r="S347" s="24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9">
        <v>295.341838</v>
      </c>
      <c r="AI347" s="5"/>
      <c r="AJ347" s="5"/>
      <c r="AK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BB347" s="5">
        <f t="shared" si="32"/>
        <v>1</v>
      </c>
      <c r="BC347" s="9">
        <f t="shared" si="33"/>
        <v>295.341838</v>
      </c>
      <c r="BD347" s="9" t="str">
        <f t="shared" si="34"/>
        <v>-</v>
      </c>
      <c r="BE347" s="5" t="s">
        <v>31</v>
      </c>
    </row>
    <row r="348" spans="1:57">
      <c r="A348" s="4" t="s">
        <v>594</v>
      </c>
      <c r="I348" s="5" t="s">
        <v>464</v>
      </c>
      <c r="J348" s="5" t="s">
        <v>463</v>
      </c>
      <c r="K348" s="5" t="s">
        <v>464</v>
      </c>
      <c r="L348" s="24"/>
      <c r="M348" s="24"/>
      <c r="N348" s="24"/>
      <c r="O348" s="24"/>
      <c r="P348" s="24"/>
      <c r="R348" s="24"/>
      <c r="S348" s="24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9">
        <v>285.32284000000004</v>
      </c>
      <c r="AH348" s="87">
        <v>265.891054</v>
      </c>
      <c r="AI348" s="87">
        <v>262.66666666999998</v>
      </c>
      <c r="AJ348" s="5"/>
      <c r="AK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BB348" s="5">
        <f t="shared" si="32"/>
        <v>3</v>
      </c>
      <c r="BC348" s="9">
        <f t="shared" si="33"/>
        <v>271.29352022333336</v>
      </c>
      <c r="BD348" s="9">
        <f t="shared" si="34"/>
        <v>271.29352022333336</v>
      </c>
      <c r="BE348" s="5">
        <v>271.29352022333336</v>
      </c>
    </row>
    <row r="349" spans="1:57">
      <c r="A349" s="4" t="s">
        <v>595</v>
      </c>
      <c r="I349" s="5" t="s">
        <v>464</v>
      </c>
      <c r="J349" s="5" t="s">
        <v>463</v>
      </c>
      <c r="K349" s="5" t="s">
        <v>464</v>
      </c>
      <c r="L349" s="24"/>
      <c r="M349" s="24"/>
      <c r="N349" s="24"/>
      <c r="O349" s="24"/>
      <c r="P349" s="24"/>
      <c r="R349" s="24"/>
      <c r="S349" s="24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9">
        <v>275.58306600000003</v>
      </c>
      <c r="AH349" s="87">
        <v>433.785506</v>
      </c>
      <c r="AI349" s="87">
        <v>295.5</v>
      </c>
      <c r="AJ349" s="5"/>
      <c r="AK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BB349" s="5">
        <f t="shared" si="32"/>
        <v>3</v>
      </c>
      <c r="BC349" s="9">
        <f t="shared" si="33"/>
        <v>334.95619066666671</v>
      </c>
      <c r="BD349" s="9">
        <f t="shared" si="34"/>
        <v>334.95619066666671</v>
      </c>
      <c r="BE349" s="5">
        <v>334.95619066666671</v>
      </c>
    </row>
    <row r="350" spans="1:57">
      <c r="A350" s="4" t="s">
        <v>226</v>
      </c>
      <c r="I350" s="5" t="s">
        <v>464</v>
      </c>
      <c r="J350" s="5" t="s">
        <v>463</v>
      </c>
      <c r="K350" s="4"/>
      <c r="L350" s="24"/>
      <c r="M350" s="24"/>
      <c r="N350" s="24"/>
      <c r="O350" s="24"/>
      <c r="P350" s="24"/>
      <c r="R350" s="24"/>
      <c r="S350" s="24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9">
        <v>245.36074199999999</v>
      </c>
      <c r="AH350" s="87">
        <v>240.23551200000003</v>
      </c>
      <c r="AI350" s="5"/>
      <c r="AJ350" s="5"/>
      <c r="AK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BB350" s="5">
        <f t="shared" si="32"/>
        <v>2</v>
      </c>
      <c r="BC350" s="9">
        <f t="shared" si="33"/>
        <v>242.79812700000002</v>
      </c>
      <c r="BD350" s="9" t="str">
        <f t="shared" si="34"/>
        <v>243*</v>
      </c>
      <c r="BE350" s="5" t="s">
        <v>596</v>
      </c>
    </row>
    <row r="351" spans="1:57">
      <c r="A351" s="4" t="s">
        <v>597</v>
      </c>
      <c r="J351" s="5" t="s">
        <v>463</v>
      </c>
      <c r="K351" s="5" t="s">
        <v>464</v>
      </c>
      <c r="M351" s="87"/>
      <c r="O351" s="87"/>
      <c r="P351" s="87"/>
      <c r="Q351" s="87"/>
      <c r="R351" s="87"/>
      <c r="S351" s="87"/>
      <c r="T351" s="78"/>
      <c r="U351" s="86"/>
      <c r="V351" s="86"/>
      <c r="AH351" s="87">
        <v>328.53275400000001</v>
      </c>
      <c r="AI351" s="87">
        <v>307</v>
      </c>
      <c r="AL351" s="87"/>
      <c r="AM351" s="87"/>
      <c r="AN351" s="9"/>
      <c r="AO351" s="9"/>
      <c r="AP351" s="86"/>
      <c r="AQ351" s="86"/>
      <c r="AR351" s="86"/>
      <c r="AS351" s="86"/>
      <c r="AT351" s="87"/>
      <c r="AU351" s="9"/>
      <c r="AV351" s="9"/>
      <c r="AW351" s="4"/>
      <c r="AX351" s="4"/>
      <c r="AY351" s="4"/>
      <c r="AZ351" s="4"/>
      <c r="BA351" s="4"/>
      <c r="BB351" s="5">
        <f t="shared" si="32"/>
        <v>2</v>
      </c>
      <c r="BC351" s="9">
        <f>AVERAGE(AH351:AJ351)</f>
        <v>317.76637700000003</v>
      </c>
      <c r="BD351" s="9" t="str">
        <f t="shared" si="34"/>
        <v>318*</v>
      </c>
      <c r="BE351" s="5" t="s">
        <v>598</v>
      </c>
    </row>
    <row r="352" spans="1:57" s="1" customFormat="1">
      <c r="A352" s="1" t="s">
        <v>106</v>
      </c>
      <c r="C352" s="331"/>
      <c r="D352" s="331"/>
      <c r="F352" s="331"/>
      <c r="H352" s="331"/>
      <c r="J352" s="331" t="s">
        <v>463</v>
      </c>
      <c r="K352" s="331" t="s">
        <v>464</v>
      </c>
      <c r="L352" s="331" t="s">
        <v>464</v>
      </c>
      <c r="M352" s="331" t="s">
        <v>464</v>
      </c>
      <c r="N352" s="331" t="s">
        <v>464</v>
      </c>
      <c r="O352" s="331" t="s">
        <v>464</v>
      </c>
      <c r="P352" s="331" t="s">
        <v>464</v>
      </c>
      <c r="Q352" s="7"/>
      <c r="R352" s="7"/>
      <c r="S352" s="7"/>
      <c r="T352" s="73"/>
      <c r="U352" s="8"/>
      <c r="V352" s="8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>
        <v>394.87784600000003</v>
      </c>
      <c r="AI352" s="7">
        <v>367.25</v>
      </c>
      <c r="AJ352" s="7">
        <v>251.11422600000003</v>
      </c>
      <c r="AK352" s="7">
        <v>289.43404600000002</v>
      </c>
      <c r="AL352" s="7">
        <v>289</v>
      </c>
      <c r="AM352" s="7">
        <v>279.28615000000008</v>
      </c>
      <c r="AN352" s="7">
        <v>355.93415000000005</v>
      </c>
      <c r="AO352" s="8"/>
      <c r="AP352" s="7"/>
      <c r="BB352" s="331">
        <f>COUNTA(AH323:AJ323)</f>
        <v>1</v>
      </c>
      <c r="BC352" s="7">
        <f>AVERAGE(AH323:AJ323)</f>
        <v>486.02611200000001</v>
      </c>
      <c r="BD352" s="7" t="str">
        <f t="shared" si="34"/>
        <v>-</v>
      </c>
      <c r="BE352" s="331">
        <v>337.74735733333335</v>
      </c>
    </row>
    <row r="353" spans="1:60">
      <c r="A353" s="4" t="s">
        <v>599</v>
      </c>
      <c r="J353" s="5" t="s">
        <v>463</v>
      </c>
      <c r="L353" s="87"/>
      <c r="M353" s="87"/>
      <c r="N353" s="87"/>
      <c r="O353" s="87"/>
      <c r="P353" s="87"/>
      <c r="Q353" s="87"/>
      <c r="R353" s="87"/>
      <c r="S353" s="78"/>
      <c r="T353" s="78"/>
      <c r="U353" s="78"/>
      <c r="V353" s="87"/>
      <c r="W353" s="87"/>
      <c r="X353" s="87"/>
      <c r="Y353" s="87"/>
      <c r="Z353" s="87"/>
      <c r="AA353" s="87"/>
      <c r="AB353" s="87"/>
      <c r="AC353" s="87"/>
      <c r="AD353" s="87"/>
      <c r="AE353" s="87"/>
      <c r="AF353" s="87"/>
      <c r="AG353" s="87"/>
      <c r="AH353" s="87">
        <v>395.87717399999997</v>
      </c>
      <c r="AJ353" s="86"/>
      <c r="AK353" s="86"/>
      <c r="AL353" s="24"/>
      <c r="AW353" s="4"/>
      <c r="AX353" s="4"/>
      <c r="AY353" s="4"/>
      <c r="AZ353" s="4"/>
      <c r="BA353" s="4"/>
      <c r="BB353" s="5">
        <f t="shared" ref="BB353:BB386" si="35">COUNTA(AH353:AJ353)</f>
        <v>1</v>
      </c>
      <c r="BC353" s="9">
        <f t="shared" ref="BC353:BC386" si="36">AVERAGE(AH353:AJ353)</f>
        <v>395.87717399999997</v>
      </c>
      <c r="BD353" s="9" t="str">
        <f t="shared" si="34"/>
        <v>-</v>
      </c>
      <c r="BE353" s="5" t="s">
        <v>31</v>
      </c>
    </row>
    <row r="354" spans="1:60">
      <c r="A354" s="4" t="s">
        <v>232</v>
      </c>
      <c r="J354" s="5" t="s">
        <v>463</v>
      </c>
      <c r="K354" s="5" t="s">
        <v>464</v>
      </c>
      <c r="M354" s="87"/>
      <c r="O354" s="87"/>
      <c r="P354" s="87"/>
      <c r="Q354" s="87"/>
      <c r="R354" s="87"/>
      <c r="S354" s="87"/>
      <c r="T354" s="78"/>
      <c r="U354" s="86"/>
      <c r="V354" s="86"/>
      <c r="AH354" s="84">
        <v>473.04954400000003</v>
      </c>
      <c r="AI354" s="87">
        <v>430.5</v>
      </c>
      <c r="AL354" s="87"/>
      <c r="AM354" s="87"/>
      <c r="AN354" s="9"/>
      <c r="AO354" s="9"/>
      <c r="AP354" s="86"/>
      <c r="AQ354" s="86"/>
      <c r="AR354" s="86"/>
      <c r="AS354" s="86"/>
      <c r="AT354" s="87"/>
      <c r="AU354" s="5"/>
      <c r="AW354" s="4"/>
      <c r="AX354" s="4"/>
      <c r="AY354" s="4"/>
      <c r="AZ354" s="4"/>
      <c r="BA354" s="4"/>
      <c r="BB354" s="5">
        <f t="shared" si="35"/>
        <v>2</v>
      </c>
      <c r="BC354" s="9">
        <f t="shared" si="36"/>
        <v>451.77477199999998</v>
      </c>
      <c r="BD354" s="9" t="str">
        <f t="shared" ref="BD354:BD385" si="37">IF(BB354=3,BC354,IF(BB354=2,ROUND(BC354,0)&amp;"*",IF(BB354=1,"-")))</f>
        <v>452*</v>
      </c>
      <c r="BE354" s="5" t="s">
        <v>600</v>
      </c>
    </row>
    <row r="355" spans="1:60">
      <c r="A355" s="58" t="s">
        <v>75</v>
      </c>
      <c r="B355" s="58"/>
      <c r="C355" s="11"/>
      <c r="D355" s="11"/>
      <c r="E355" s="58"/>
      <c r="F355" s="11"/>
      <c r="G355" s="58"/>
      <c r="H355" s="11"/>
      <c r="I355" s="58"/>
      <c r="J355" s="5" t="s">
        <v>463</v>
      </c>
      <c r="K355" s="5" t="s">
        <v>464</v>
      </c>
      <c r="L355" s="5" t="s">
        <v>464</v>
      </c>
      <c r="M355" s="5" t="s">
        <v>464</v>
      </c>
      <c r="N355" s="5" t="s">
        <v>464</v>
      </c>
      <c r="O355" s="5" t="s">
        <v>464</v>
      </c>
      <c r="P355" s="5" t="s">
        <v>466</v>
      </c>
      <c r="Q355" s="9"/>
      <c r="R355" s="9"/>
      <c r="S355" s="9"/>
      <c r="T355" s="10"/>
      <c r="U355" s="11"/>
      <c r="V355" s="11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87">
        <v>358.59709600000002</v>
      </c>
      <c r="AI355" s="87">
        <v>295.33333333000002</v>
      </c>
      <c r="AJ355" s="9">
        <v>283.74669400000005</v>
      </c>
      <c r="AK355" s="9">
        <v>316.81636800000001</v>
      </c>
      <c r="AL355" s="9">
        <v>357</v>
      </c>
      <c r="AM355" s="9">
        <f>AM684</f>
        <v>0</v>
      </c>
      <c r="AN355" s="9">
        <v>416</v>
      </c>
      <c r="AO355" s="11"/>
      <c r="AP355" s="9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5">
        <f t="shared" si="35"/>
        <v>3</v>
      </c>
      <c r="BC355" s="9">
        <f t="shared" si="36"/>
        <v>312.55904111000001</v>
      </c>
      <c r="BD355" s="9">
        <f t="shared" si="37"/>
        <v>312.55904111000001</v>
      </c>
      <c r="BE355" s="331">
        <v>312.55904111000001</v>
      </c>
      <c r="BF355" s="1"/>
      <c r="BG355" s="1"/>
      <c r="BH355" s="1"/>
    </row>
    <row r="356" spans="1:60">
      <c r="A356" s="58" t="s">
        <v>84</v>
      </c>
      <c r="B356" s="58"/>
      <c r="C356" s="11"/>
      <c r="D356" s="11"/>
      <c r="E356" s="58"/>
      <c r="F356" s="11"/>
      <c r="G356" s="58"/>
      <c r="H356" s="11"/>
      <c r="I356" s="58"/>
      <c r="J356" s="5" t="s">
        <v>463</v>
      </c>
      <c r="K356" s="5" t="s">
        <v>464</v>
      </c>
      <c r="L356" s="5" t="s">
        <v>464</v>
      </c>
      <c r="M356" s="5" t="s">
        <v>464</v>
      </c>
      <c r="N356" s="5" t="s">
        <v>464</v>
      </c>
      <c r="O356" s="5" t="s">
        <v>464</v>
      </c>
      <c r="P356" s="5" t="s">
        <v>464</v>
      </c>
      <c r="Q356" s="4" t="s">
        <v>464</v>
      </c>
      <c r="R356" s="9"/>
      <c r="S356" s="9"/>
      <c r="T356" s="10"/>
      <c r="U356" s="11"/>
      <c r="V356" s="11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87">
        <v>375.33951400000001</v>
      </c>
      <c r="AI356" s="87">
        <v>158</v>
      </c>
      <c r="AJ356" s="9">
        <v>238.64466999999999</v>
      </c>
      <c r="AK356" s="9">
        <v>260.490274</v>
      </c>
      <c r="AL356" s="9">
        <v>312</v>
      </c>
      <c r="AM356" s="9">
        <v>307.23319000000004</v>
      </c>
      <c r="AN356" s="9">
        <v>402.90684499999998</v>
      </c>
      <c r="AO356" s="9">
        <v>149.74366000000001</v>
      </c>
      <c r="AP356" s="9"/>
      <c r="AW356" s="4"/>
      <c r="AX356" s="4"/>
      <c r="AY356" s="4"/>
      <c r="AZ356" s="4"/>
      <c r="BA356" s="4"/>
      <c r="BB356" s="5">
        <f t="shared" si="35"/>
        <v>3</v>
      </c>
      <c r="BC356" s="9">
        <f t="shared" si="36"/>
        <v>257.32806133333332</v>
      </c>
      <c r="BD356" s="9">
        <f t="shared" si="37"/>
        <v>257.32806133333332</v>
      </c>
      <c r="BE356" s="5">
        <v>257.32806133333332</v>
      </c>
    </row>
    <row r="357" spans="1:60">
      <c r="A357" s="4" t="s">
        <v>391</v>
      </c>
      <c r="J357" s="5" t="s">
        <v>463</v>
      </c>
      <c r="K357" s="5" t="s">
        <v>464</v>
      </c>
      <c r="L357" s="5" t="s">
        <v>464</v>
      </c>
      <c r="M357" s="5" t="s">
        <v>464</v>
      </c>
      <c r="N357" s="5" t="s">
        <v>464</v>
      </c>
      <c r="O357" s="5" t="s">
        <v>463</v>
      </c>
      <c r="P357" s="5" t="s">
        <v>466</v>
      </c>
      <c r="Q357" s="9"/>
      <c r="R357" s="9"/>
      <c r="S357" s="9"/>
      <c r="T357" s="10"/>
      <c r="U357" s="11"/>
      <c r="V357" s="11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87">
        <v>458.24699800000002</v>
      </c>
      <c r="AI357" s="87">
        <v>379.75</v>
      </c>
      <c r="AJ357" s="9">
        <v>416.77121199999999</v>
      </c>
      <c r="AK357" s="9">
        <v>388.78268000000003</v>
      </c>
      <c r="AL357" s="9">
        <v>370</v>
      </c>
      <c r="AM357" s="9">
        <v>288</v>
      </c>
      <c r="AN357" s="9">
        <v>486</v>
      </c>
      <c r="AO357" s="11"/>
      <c r="AP357" s="9"/>
      <c r="AW357" s="4"/>
      <c r="AX357" s="4"/>
      <c r="AY357" s="4"/>
      <c r="AZ357" s="4"/>
      <c r="BA357" s="4"/>
      <c r="BB357" s="5">
        <f t="shared" si="35"/>
        <v>3</v>
      </c>
      <c r="BC357" s="9">
        <f t="shared" si="36"/>
        <v>418.25607000000008</v>
      </c>
      <c r="BD357" s="9">
        <f t="shared" si="37"/>
        <v>418.25607000000008</v>
      </c>
      <c r="BE357" s="5">
        <v>418.25607000000008</v>
      </c>
    </row>
    <row r="358" spans="1:60">
      <c r="A358" s="4" t="s">
        <v>567</v>
      </c>
      <c r="J358" s="5" t="s">
        <v>463</v>
      </c>
      <c r="K358" s="83"/>
      <c r="L358" s="87"/>
      <c r="M358" s="87"/>
      <c r="N358" s="87"/>
      <c r="O358" s="87"/>
      <c r="P358" s="87"/>
      <c r="Q358" s="87"/>
      <c r="R358" s="87"/>
      <c r="S358" s="78"/>
      <c r="T358" s="78"/>
      <c r="U358" s="78"/>
      <c r="V358" s="87"/>
      <c r="W358" s="87"/>
      <c r="X358" s="87"/>
      <c r="Y358" s="87"/>
      <c r="Z358" s="87"/>
      <c r="AA358" s="87"/>
      <c r="AB358" s="87"/>
      <c r="AC358" s="87"/>
      <c r="AD358" s="87"/>
      <c r="AE358" s="87"/>
      <c r="AF358" s="87"/>
      <c r="AG358" s="87"/>
      <c r="AH358" s="87">
        <v>545.60369600000001</v>
      </c>
      <c r="AI358" s="83"/>
      <c r="AJ358" s="86"/>
      <c r="AK358" s="86"/>
      <c r="AL358" s="24"/>
      <c r="AP358" s="83"/>
      <c r="AQ358" s="83"/>
      <c r="AR358" s="83"/>
      <c r="AS358" s="83"/>
      <c r="AT358" s="83"/>
      <c r="AU358" s="83"/>
      <c r="AV358" s="83"/>
      <c r="AW358" s="83"/>
      <c r="AX358" s="83"/>
      <c r="AY358" s="83"/>
      <c r="AZ358" s="83"/>
      <c r="BA358" s="83"/>
      <c r="BB358" s="5">
        <f t="shared" si="35"/>
        <v>1</v>
      </c>
      <c r="BC358" s="9">
        <f t="shared" si="36"/>
        <v>545.60369600000001</v>
      </c>
      <c r="BD358" s="9" t="str">
        <f t="shared" si="37"/>
        <v>-</v>
      </c>
      <c r="BE358" s="88" t="s">
        <v>31</v>
      </c>
      <c r="BF358" s="83"/>
      <c r="BG358" s="83"/>
      <c r="BH358" s="83"/>
    </row>
    <row r="359" spans="1:60">
      <c r="A359" s="4" t="s">
        <v>333</v>
      </c>
      <c r="J359" s="5" t="s">
        <v>463</v>
      </c>
      <c r="K359" s="5" t="s">
        <v>464</v>
      </c>
      <c r="M359" s="87"/>
      <c r="O359" s="87"/>
      <c r="P359" s="87"/>
      <c r="Q359" s="87"/>
      <c r="R359" s="87"/>
      <c r="S359" s="87"/>
      <c r="T359" s="78"/>
      <c r="U359" s="86"/>
      <c r="V359" s="86"/>
      <c r="AH359" s="87">
        <v>357.43611200000009</v>
      </c>
      <c r="AI359" s="87">
        <v>314</v>
      </c>
      <c r="AL359" s="87"/>
      <c r="AM359" s="87"/>
      <c r="AN359" s="9"/>
      <c r="AO359" s="9"/>
      <c r="AP359" s="86"/>
      <c r="AQ359" s="86"/>
      <c r="AR359" s="86"/>
      <c r="AS359" s="86"/>
      <c r="AT359" s="87"/>
      <c r="AU359" s="9"/>
      <c r="AV359" s="9"/>
      <c r="AW359" s="4"/>
      <c r="AX359" s="4"/>
      <c r="AY359" s="4"/>
      <c r="AZ359" s="4"/>
      <c r="BA359" s="4"/>
      <c r="BB359" s="5">
        <f t="shared" si="35"/>
        <v>2</v>
      </c>
      <c r="BC359" s="9">
        <f t="shared" si="36"/>
        <v>335.71805600000005</v>
      </c>
      <c r="BD359" s="9" t="str">
        <f t="shared" si="37"/>
        <v>336*</v>
      </c>
      <c r="BE359" s="5" t="s">
        <v>601</v>
      </c>
    </row>
    <row r="360" spans="1:60">
      <c r="A360" s="4" t="s">
        <v>602</v>
      </c>
      <c r="J360" s="5" t="s">
        <v>463</v>
      </c>
      <c r="L360" s="87"/>
      <c r="M360" s="87"/>
      <c r="N360" s="87"/>
      <c r="O360" s="87"/>
      <c r="P360" s="87"/>
      <c r="Q360" s="87"/>
      <c r="R360" s="87"/>
      <c r="S360" s="78"/>
      <c r="T360" s="78"/>
      <c r="U360" s="78"/>
      <c r="V360" s="87"/>
      <c r="W360" s="87"/>
      <c r="X360" s="87"/>
      <c r="Y360" s="87"/>
      <c r="Z360" s="87"/>
      <c r="AA360" s="87"/>
      <c r="AB360" s="87"/>
      <c r="AC360" s="87"/>
      <c r="AD360" s="87"/>
      <c r="AE360" s="87"/>
      <c r="AF360" s="87"/>
      <c r="AG360" s="87"/>
      <c r="AH360" s="87">
        <v>327.85306400000002</v>
      </c>
      <c r="AJ360" s="86"/>
      <c r="AK360" s="86"/>
      <c r="AL360" s="24"/>
      <c r="AW360" s="4"/>
      <c r="AX360" s="4"/>
      <c r="AY360" s="4"/>
      <c r="AZ360" s="4"/>
      <c r="BA360" s="4"/>
      <c r="BB360" s="5">
        <f t="shared" si="35"/>
        <v>1</v>
      </c>
      <c r="BC360" s="9">
        <f t="shared" si="36"/>
        <v>327.85306400000002</v>
      </c>
      <c r="BD360" s="9" t="str">
        <f t="shared" si="37"/>
        <v>-</v>
      </c>
      <c r="BE360" s="5" t="s">
        <v>31</v>
      </c>
    </row>
    <row r="361" spans="1:60">
      <c r="A361" s="4" t="s">
        <v>557</v>
      </c>
      <c r="J361" s="5" t="s">
        <v>463</v>
      </c>
      <c r="K361" s="5" t="s">
        <v>464</v>
      </c>
      <c r="M361" s="9"/>
      <c r="O361" s="9"/>
      <c r="P361" s="9"/>
      <c r="Q361" s="9"/>
      <c r="R361" s="9"/>
      <c r="S361" s="9"/>
      <c r="T361" s="10"/>
      <c r="U361" s="86"/>
      <c r="V361" s="86"/>
      <c r="AH361" s="87">
        <v>294.404968</v>
      </c>
      <c r="AI361" s="9">
        <v>452.33333333000002</v>
      </c>
      <c r="AL361" s="87"/>
      <c r="AM361" s="87"/>
      <c r="AN361" s="9"/>
      <c r="AO361" s="9"/>
      <c r="AP361" s="11"/>
      <c r="AQ361" s="11"/>
      <c r="AR361" s="86"/>
      <c r="AS361" s="86"/>
      <c r="AT361" s="9"/>
      <c r="AU361" s="5"/>
      <c r="AW361" s="4"/>
      <c r="AX361" s="4"/>
      <c r="AY361" s="4"/>
      <c r="AZ361" s="4"/>
      <c r="BA361" s="4"/>
      <c r="BB361" s="5">
        <f t="shared" si="35"/>
        <v>2</v>
      </c>
      <c r="BC361" s="9">
        <f t="shared" si="36"/>
        <v>373.36915066500001</v>
      </c>
      <c r="BD361" s="9" t="str">
        <f t="shared" si="37"/>
        <v>373*</v>
      </c>
      <c r="BE361" s="5" t="s">
        <v>603</v>
      </c>
    </row>
    <row r="362" spans="1:60">
      <c r="A362" s="4" t="s">
        <v>565</v>
      </c>
      <c r="J362" s="5" t="s">
        <v>463</v>
      </c>
      <c r="K362" s="5" t="s">
        <v>464</v>
      </c>
      <c r="M362" s="87"/>
      <c r="N362" s="1"/>
      <c r="O362" s="87"/>
      <c r="P362" s="87"/>
      <c r="Q362" s="87"/>
      <c r="R362" s="87"/>
      <c r="S362" s="87"/>
      <c r="T362" s="78"/>
      <c r="U362" s="86"/>
      <c r="V362" s="86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87">
        <v>366.73868000000004</v>
      </c>
      <c r="AI362" s="87">
        <v>291.33333333000002</v>
      </c>
      <c r="AJ362" s="1"/>
      <c r="AK362" s="1"/>
      <c r="AL362" s="87"/>
      <c r="AM362" s="87"/>
      <c r="AN362" s="9"/>
      <c r="AO362" s="9"/>
      <c r="AP362" s="86"/>
      <c r="AQ362" s="86"/>
      <c r="AR362" s="86"/>
      <c r="AS362" s="86"/>
      <c r="AT362" s="87"/>
      <c r="AU362" s="5"/>
      <c r="AV362" s="9"/>
      <c r="AW362" s="4"/>
      <c r="AX362" s="4"/>
      <c r="AY362" s="4"/>
      <c r="AZ362" s="4"/>
      <c r="BA362" s="4"/>
      <c r="BB362" s="5">
        <f t="shared" si="35"/>
        <v>2</v>
      </c>
      <c r="BC362" s="9">
        <f t="shared" si="36"/>
        <v>329.03600666500006</v>
      </c>
      <c r="BD362" s="9" t="str">
        <f t="shared" si="37"/>
        <v>329*</v>
      </c>
      <c r="BE362" s="5" t="s">
        <v>604</v>
      </c>
    </row>
    <row r="363" spans="1:60">
      <c r="A363" s="4" t="s">
        <v>594</v>
      </c>
      <c r="J363" s="5" t="s">
        <v>463</v>
      </c>
      <c r="K363" s="5" t="s">
        <v>464</v>
      </c>
      <c r="M363" s="87"/>
      <c r="O363" s="87"/>
      <c r="P363" s="87"/>
      <c r="Q363" s="87"/>
      <c r="R363" s="87"/>
      <c r="S363" s="87"/>
      <c r="T363" s="78"/>
      <c r="U363" s="86"/>
      <c r="V363" s="86"/>
      <c r="AH363" s="87">
        <v>265.891054</v>
      </c>
      <c r="AI363" s="87">
        <v>262.66666666999998</v>
      </c>
      <c r="AL363" s="87"/>
      <c r="AM363" s="87"/>
      <c r="AN363" s="9"/>
      <c r="AO363" s="9"/>
      <c r="AP363" s="86"/>
      <c r="AQ363" s="86"/>
      <c r="AR363" s="86"/>
      <c r="AS363" s="86"/>
      <c r="AT363" s="87"/>
      <c r="AU363" s="9"/>
      <c r="AV363" s="9"/>
      <c r="AW363" s="4"/>
      <c r="AX363" s="4"/>
      <c r="AY363" s="4"/>
      <c r="AZ363" s="4"/>
      <c r="BA363" s="4"/>
      <c r="BB363" s="5">
        <f t="shared" si="35"/>
        <v>2</v>
      </c>
      <c r="BC363" s="9">
        <f t="shared" si="36"/>
        <v>264.27886033499999</v>
      </c>
      <c r="BD363" s="9" t="str">
        <f t="shared" si="37"/>
        <v>264*</v>
      </c>
      <c r="BE363" s="5" t="s">
        <v>605</v>
      </c>
    </row>
    <row r="364" spans="1:60">
      <c r="A364" s="58" t="s">
        <v>405</v>
      </c>
      <c r="B364" s="58"/>
      <c r="C364" s="11"/>
      <c r="D364" s="11"/>
      <c r="E364" s="58"/>
      <c r="F364" s="11"/>
      <c r="G364" s="58"/>
      <c r="H364" s="11"/>
      <c r="I364" s="58"/>
      <c r="J364" s="5" t="s">
        <v>463</v>
      </c>
      <c r="K364" s="5" t="s">
        <v>464</v>
      </c>
      <c r="M364" s="87"/>
      <c r="O364" s="87"/>
      <c r="P364" s="87"/>
      <c r="Q364" s="87"/>
      <c r="R364" s="87"/>
      <c r="S364" s="87"/>
      <c r="T364" s="78"/>
      <c r="U364" s="86"/>
      <c r="V364" s="86"/>
      <c r="AH364" s="87">
        <v>287.58235000000002</v>
      </c>
      <c r="AI364" s="87">
        <v>257</v>
      </c>
      <c r="AL364" s="87"/>
      <c r="AM364" s="87"/>
      <c r="AN364" s="9"/>
      <c r="AO364" s="9"/>
      <c r="AP364" s="86"/>
      <c r="AQ364" s="86"/>
      <c r="AR364" s="86"/>
      <c r="AS364" s="86"/>
      <c r="AT364" s="87"/>
      <c r="AU364" s="5"/>
      <c r="AV364" s="9"/>
      <c r="AW364" s="4"/>
      <c r="AX364" s="4"/>
      <c r="AY364" s="4"/>
      <c r="AZ364" s="4"/>
      <c r="BA364" s="4"/>
      <c r="BB364" s="5">
        <f t="shared" si="35"/>
        <v>2</v>
      </c>
      <c r="BC364" s="9">
        <f t="shared" si="36"/>
        <v>272.29117500000001</v>
      </c>
      <c r="BD364" s="9" t="str">
        <f t="shared" si="37"/>
        <v>272*</v>
      </c>
      <c r="BE364" s="5" t="s">
        <v>606</v>
      </c>
    </row>
    <row r="365" spans="1:60">
      <c r="A365" s="4" t="s">
        <v>514</v>
      </c>
      <c r="J365" s="5" t="s">
        <v>463</v>
      </c>
      <c r="L365" s="87"/>
      <c r="M365" s="87"/>
      <c r="N365" s="87"/>
      <c r="O365" s="87"/>
      <c r="P365" s="87"/>
      <c r="Q365" s="87"/>
      <c r="R365" s="87"/>
      <c r="S365" s="78"/>
      <c r="T365" s="78"/>
      <c r="U365" s="78"/>
      <c r="V365" s="87"/>
      <c r="W365" s="87"/>
      <c r="X365" s="87"/>
      <c r="Y365" s="87"/>
      <c r="Z365" s="87"/>
      <c r="AA365" s="87"/>
      <c r="AB365" s="87"/>
      <c r="AC365" s="87"/>
      <c r="AD365" s="87"/>
      <c r="AE365" s="87"/>
      <c r="AF365" s="87"/>
      <c r="AG365" s="87"/>
      <c r="AH365" s="87">
        <v>304.99711000000002</v>
      </c>
      <c r="AJ365" s="86"/>
      <c r="AK365" s="86"/>
      <c r="AL365" s="24"/>
      <c r="AW365" s="4"/>
      <c r="AX365" s="4"/>
      <c r="AY365" s="4"/>
      <c r="AZ365" s="4"/>
      <c r="BA365" s="4"/>
      <c r="BB365" s="5">
        <f t="shared" si="35"/>
        <v>1</v>
      </c>
      <c r="BC365" s="9">
        <f t="shared" si="36"/>
        <v>304.99711000000002</v>
      </c>
      <c r="BD365" s="9" t="str">
        <f t="shared" si="37"/>
        <v>-</v>
      </c>
      <c r="BE365" s="5" t="s">
        <v>31</v>
      </c>
    </row>
    <row r="366" spans="1:60" ht="15" customHeight="1">
      <c r="A366" s="4" t="s">
        <v>607</v>
      </c>
      <c r="J366" s="5" t="s">
        <v>463</v>
      </c>
      <c r="L366" s="87"/>
      <c r="M366" s="87"/>
      <c r="N366" s="87"/>
      <c r="O366" s="87"/>
      <c r="P366" s="87"/>
      <c r="Q366" s="87"/>
      <c r="R366" s="87"/>
      <c r="S366" s="78"/>
      <c r="T366" s="78"/>
      <c r="U366" s="78"/>
      <c r="V366" s="87"/>
      <c r="W366" s="87"/>
      <c r="X366" s="87"/>
      <c r="Y366" s="87"/>
      <c r="Z366" s="87"/>
      <c r="AA366" s="87"/>
      <c r="AB366" s="87"/>
      <c r="AC366" s="87"/>
      <c r="AD366" s="87"/>
      <c r="AE366" s="87"/>
      <c r="AF366" s="87"/>
      <c r="AG366" s="87"/>
      <c r="AH366" s="87">
        <v>264.16427400000003</v>
      </c>
      <c r="AJ366" s="86"/>
      <c r="AK366" s="86"/>
      <c r="AL366" s="24"/>
      <c r="AW366" s="4"/>
      <c r="AX366" s="4"/>
      <c r="AY366" s="4"/>
      <c r="AZ366" s="4"/>
      <c r="BA366" s="4"/>
      <c r="BB366" s="5">
        <f t="shared" si="35"/>
        <v>1</v>
      </c>
      <c r="BC366" s="9">
        <f t="shared" si="36"/>
        <v>264.16427400000003</v>
      </c>
      <c r="BD366" s="9" t="str">
        <f t="shared" si="37"/>
        <v>-</v>
      </c>
      <c r="BE366" s="5" t="s">
        <v>31</v>
      </c>
    </row>
    <row r="367" spans="1:60" ht="15" customHeight="1">
      <c r="A367" s="4" t="s">
        <v>537</v>
      </c>
      <c r="J367" s="5" t="s">
        <v>463</v>
      </c>
      <c r="L367" s="87"/>
      <c r="M367" s="87"/>
      <c r="N367" s="87"/>
      <c r="O367" s="87"/>
      <c r="P367" s="87"/>
      <c r="Q367" s="87"/>
      <c r="R367" s="87"/>
      <c r="S367" s="78"/>
      <c r="T367" s="78"/>
      <c r="U367" s="78"/>
      <c r="V367" s="87"/>
      <c r="W367" s="87"/>
      <c r="X367" s="87"/>
      <c r="Y367" s="87"/>
      <c r="Z367" s="87"/>
      <c r="AA367" s="87"/>
      <c r="AB367" s="87"/>
      <c r="AC367" s="87"/>
      <c r="AD367" s="87"/>
      <c r="AE367" s="87"/>
      <c r="AF367" s="87"/>
      <c r="AG367" s="87"/>
      <c r="AH367" s="87">
        <v>435.74374799999998</v>
      </c>
      <c r="AJ367" s="86"/>
      <c r="AK367" s="86"/>
      <c r="AL367" s="24"/>
      <c r="AW367" s="4"/>
      <c r="AX367" s="4"/>
      <c r="AY367" s="4"/>
      <c r="AZ367" s="4"/>
      <c r="BA367" s="4"/>
      <c r="BB367" s="5">
        <f t="shared" si="35"/>
        <v>1</v>
      </c>
      <c r="BC367" s="9">
        <f t="shared" si="36"/>
        <v>435.74374799999998</v>
      </c>
      <c r="BD367" s="9" t="str">
        <f t="shared" si="37"/>
        <v>-</v>
      </c>
      <c r="BE367" s="5" t="s">
        <v>31</v>
      </c>
    </row>
    <row r="368" spans="1:60" ht="15" customHeight="1">
      <c r="A368" s="4" t="s">
        <v>608</v>
      </c>
      <c r="J368" s="5" t="s">
        <v>463</v>
      </c>
      <c r="L368" s="87"/>
      <c r="M368" s="87"/>
      <c r="N368" s="87"/>
      <c r="O368" s="87"/>
      <c r="P368" s="87"/>
      <c r="Q368" s="87"/>
      <c r="R368" s="87"/>
      <c r="S368" s="78"/>
      <c r="T368" s="78"/>
      <c r="U368" s="78"/>
      <c r="V368" s="87"/>
      <c r="W368" s="87"/>
      <c r="X368" s="87"/>
      <c r="Y368" s="87"/>
      <c r="Z368" s="87"/>
      <c r="AA368" s="87"/>
      <c r="AB368" s="87"/>
      <c r="AC368" s="87"/>
      <c r="AD368" s="87"/>
      <c r="AE368" s="87"/>
      <c r="AF368" s="87"/>
      <c r="AG368" s="87"/>
      <c r="AH368" s="87">
        <v>449.55798799999997</v>
      </c>
      <c r="AJ368" s="86"/>
      <c r="AK368" s="86"/>
      <c r="AL368" s="24"/>
      <c r="AW368" s="4"/>
      <c r="AX368" s="4"/>
      <c r="AY368" s="4"/>
      <c r="AZ368" s="4"/>
      <c r="BA368" s="4"/>
      <c r="BB368" s="5">
        <f t="shared" si="35"/>
        <v>1</v>
      </c>
      <c r="BC368" s="9">
        <f t="shared" si="36"/>
        <v>449.55798799999997</v>
      </c>
      <c r="BD368" s="9" t="str">
        <f t="shared" si="37"/>
        <v>-</v>
      </c>
      <c r="BE368" s="5" t="s">
        <v>31</v>
      </c>
    </row>
    <row r="369" spans="1:60" ht="15" customHeight="1">
      <c r="A369" s="4" t="s">
        <v>609</v>
      </c>
      <c r="J369" s="5" t="s">
        <v>463</v>
      </c>
      <c r="K369" s="5" t="s">
        <v>464</v>
      </c>
      <c r="L369" s="1"/>
      <c r="M369" s="87"/>
      <c r="O369" s="87"/>
      <c r="P369" s="87"/>
      <c r="Q369" s="87"/>
      <c r="R369" s="87"/>
      <c r="S369" s="87"/>
      <c r="T369" s="78"/>
      <c r="U369" s="86"/>
      <c r="V369" s="86"/>
      <c r="AH369" s="87">
        <v>393.62133799999992</v>
      </c>
      <c r="AI369" s="87">
        <v>331.33333333000002</v>
      </c>
      <c r="AL369" s="87"/>
      <c r="AM369" s="87"/>
      <c r="AN369" s="87"/>
      <c r="AO369" s="87"/>
      <c r="AP369" s="86"/>
      <c r="AQ369" s="86"/>
      <c r="AR369" s="86"/>
      <c r="AS369" s="86"/>
      <c r="AT369" s="87"/>
      <c r="AU369" s="5"/>
      <c r="AW369" s="4"/>
      <c r="AX369" s="1"/>
      <c r="AY369" s="1"/>
      <c r="AZ369" s="1"/>
      <c r="BA369" s="1"/>
      <c r="BB369" s="5">
        <f t="shared" si="35"/>
        <v>2</v>
      </c>
      <c r="BC369" s="9">
        <f t="shared" si="36"/>
        <v>362.47733566499994</v>
      </c>
      <c r="BD369" s="9" t="str">
        <f t="shared" si="37"/>
        <v>362*</v>
      </c>
      <c r="BE369" s="331" t="s">
        <v>610</v>
      </c>
      <c r="BF369" s="1"/>
      <c r="BG369" s="1"/>
      <c r="BH369" s="1"/>
    </row>
    <row r="370" spans="1:60" ht="15" customHeight="1">
      <c r="A370" s="4" t="s">
        <v>611</v>
      </c>
      <c r="J370" s="5" t="s">
        <v>463</v>
      </c>
      <c r="L370" s="87"/>
      <c r="M370" s="87"/>
      <c r="N370" s="87"/>
      <c r="O370" s="87"/>
      <c r="P370" s="87"/>
      <c r="Q370" s="87"/>
      <c r="R370" s="87"/>
      <c r="S370" s="78"/>
      <c r="T370" s="78"/>
      <c r="U370" s="78"/>
      <c r="V370" s="87"/>
      <c r="W370" s="87"/>
      <c r="X370" s="87"/>
      <c r="Y370" s="87"/>
      <c r="Z370" s="87"/>
      <c r="AA370" s="87"/>
      <c r="AB370" s="87"/>
      <c r="AC370" s="87"/>
      <c r="AD370" s="87"/>
      <c r="AE370" s="87"/>
      <c r="AF370" s="87"/>
      <c r="AG370" s="87"/>
      <c r="AH370" s="87">
        <v>395.73388800000004</v>
      </c>
      <c r="AJ370" s="86"/>
      <c r="AK370" s="86"/>
      <c r="AL370" s="24"/>
      <c r="AW370" s="4"/>
      <c r="AX370" s="4"/>
      <c r="AY370" s="4"/>
      <c r="AZ370" s="4"/>
      <c r="BA370" s="4"/>
      <c r="BB370" s="5">
        <f t="shared" si="35"/>
        <v>1</v>
      </c>
      <c r="BC370" s="9">
        <f t="shared" si="36"/>
        <v>395.73388800000004</v>
      </c>
      <c r="BD370" s="9" t="str">
        <f t="shared" si="37"/>
        <v>-</v>
      </c>
      <c r="BE370" s="5" t="s">
        <v>31</v>
      </c>
    </row>
    <row r="371" spans="1:60" s="1" customFormat="1" ht="15" customHeight="1">
      <c r="A371" s="4" t="s">
        <v>612</v>
      </c>
      <c r="B371" s="4"/>
      <c r="C371" s="5"/>
      <c r="D371" s="5"/>
      <c r="E371" s="4"/>
      <c r="F371" s="5"/>
      <c r="G371" s="4"/>
      <c r="H371" s="5"/>
      <c r="I371" s="4"/>
      <c r="J371" s="5" t="s">
        <v>463</v>
      </c>
      <c r="K371" s="5" t="s">
        <v>464</v>
      </c>
      <c r="L371" s="4"/>
      <c r="M371" s="87"/>
      <c r="N371" s="4"/>
      <c r="O371" s="87"/>
      <c r="P371" s="87"/>
      <c r="Q371" s="87"/>
      <c r="R371" s="87"/>
      <c r="S371" s="87"/>
      <c r="T371" s="78"/>
      <c r="U371" s="86"/>
      <c r="V371" s="86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87">
        <v>449.87395199999997</v>
      </c>
      <c r="AI371" s="87">
        <v>361.66666666999998</v>
      </c>
      <c r="AJ371" s="4"/>
      <c r="AK371" s="4"/>
      <c r="AL371" s="87"/>
      <c r="AM371" s="87"/>
      <c r="AN371" s="87"/>
      <c r="AO371" s="87"/>
      <c r="AP371" s="86"/>
      <c r="AQ371" s="86"/>
      <c r="AR371" s="86"/>
      <c r="AS371" s="86"/>
      <c r="AT371" s="87"/>
      <c r="AU371" s="5"/>
      <c r="AV371" s="4"/>
      <c r="AW371" s="4"/>
      <c r="AX371" s="4"/>
      <c r="AY371" s="4"/>
      <c r="AZ371" s="4"/>
      <c r="BA371" s="4"/>
      <c r="BB371" s="5">
        <f t="shared" si="35"/>
        <v>2</v>
      </c>
      <c r="BC371" s="9">
        <f t="shared" si="36"/>
        <v>405.77030933499998</v>
      </c>
      <c r="BD371" s="9" t="str">
        <f t="shared" si="37"/>
        <v>406*</v>
      </c>
      <c r="BE371" s="5" t="s">
        <v>613</v>
      </c>
      <c r="BF371" s="4"/>
      <c r="BG371" s="4"/>
      <c r="BH371" s="4"/>
    </row>
    <row r="372" spans="1:60" ht="15" customHeight="1">
      <c r="A372" s="58" t="s">
        <v>595</v>
      </c>
      <c r="B372" s="58"/>
      <c r="C372" s="11"/>
      <c r="D372" s="11"/>
      <c r="E372" s="58"/>
      <c r="F372" s="11"/>
      <c r="G372" s="58"/>
      <c r="H372" s="11"/>
      <c r="I372" s="58"/>
      <c r="J372" s="5" t="s">
        <v>463</v>
      </c>
      <c r="K372" s="5" t="s">
        <v>464</v>
      </c>
      <c r="M372" s="87"/>
      <c r="O372" s="87"/>
      <c r="P372" s="87"/>
      <c r="Q372" s="87"/>
      <c r="R372" s="87"/>
      <c r="S372" s="87"/>
      <c r="T372" s="78"/>
      <c r="U372" s="86"/>
      <c r="V372" s="86"/>
      <c r="AH372" s="87">
        <v>433.785506</v>
      </c>
      <c r="AI372" s="87">
        <v>295.5</v>
      </c>
      <c r="AL372" s="87"/>
      <c r="AM372" s="87"/>
      <c r="AN372" s="87"/>
      <c r="AO372" s="87"/>
      <c r="AP372" s="86"/>
      <c r="AQ372" s="86"/>
      <c r="AR372" s="86"/>
      <c r="AS372" s="86"/>
      <c r="AT372" s="87"/>
      <c r="AU372" s="5"/>
      <c r="AV372" s="9"/>
      <c r="AW372" s="1"/>
      <c r="AX372" s="4"/>
      <c r="AY372" s="4"/>
      <c r="AZ372" s="4"/>
      <c r="BA372" s="4"/>
      <c r="BB372" s="5">
        <f t="shared" si="35"/>
        <v>2</v>
      </c>
      <c r="BC372" s="9">
        <f t="shared" si="36"/>
        <v>364.64275299999997</v>
      </c>
      <c r="BD372" s="9" t="str">
        <f t="shared" si="37"/>
        <v>365*</v>
      </c>
      <c r="BE372" s="5" t="s">
        <v>614</v>
      </c>
    </row>
    <row r="373" spans="1:60" ht="15" customHeight="1">
      <c r="A373" s="4" t="s">
        <v>344</v>
      </c>
      <c r="J373" s="5" t="s">
        <v>463</v>
      </c>
      <c r="L373" s="87"/>
      <c r="M373" s="87"/>
      <c r="N373" s="87"/>
      <c r="O373" s="87"/>
      <c r="P373" s="87"/>
      <c r="Q373" s="87"/>
      <c r="R373" s="87"/>
      <c r="S373" s="78"/>
      <c r="T373" s="78"/>
      <c r="U373" s="78"/>
      <c r="V373" s="87"/>
      <c r="W373" s="87"/>
      <c r="X373" s="87"/>
      <c r="Y373" s="87"/>
      <c r="Z373" s="87"/>
      <c r="AA373" s="87"/>
      <c r="AB373" s="87"/>
      <c r="AC373" s="87"/>
      <c r="AD373" s="87"/>
      <c r="AE373" s="87"/>
      <c r="AF373" s="87"/>
      <c r="AG373" s="87"/>
      <c r="AH373" s="87">
        <v>457.21093000000008</v>
      </c>
      <c r="AJ373" s="86"/>
      <c r="AK373" s="86"/>
      <c r="AL373" s="24"/>
      <c r="AW373" s="4"/>
      <c r="AX373" s="4"/>
      <c r="AY373" s="4"/>
      <c r="AZ373" s="4"/>
      <c r="BA373" s="4"/>
      <c r="BB373" s="5">
        <f t="shared" si="35"/>
        <v>1</v>
      </c>
      <c r="BC373" s="9">
        <f t="shared" si="36"/>
        <v>457.21093000000008</v>
      </c>
      <c r="BD373" s="9" t="str">
        <f t="shared" si="37"/>
        <v>-</v>
      </c>
      <c r="BE373" s="5" t="s">
        <v>31</v>
      </c>
    </row>
    <row r="374" spans="1:60" ht="15" customHeight="1">
      <c r="A374" s="4" t="s">
        <v>354</v>
      </c>
      <c r="J374" s="5" t="s">
        <v>463</v>
      </c>
      <c r="L374" s="87"/>
      <c r="M374" s="87"/>
      <c r="N374" s="87"/>
      <c r="O374" s="87"/>
      <c r="P374" s="87"/>
      <c r="Q374" s="87"/>
      <c r="R374" s="87"/>
      <c r="S374" s="78"/>
      <c r="T374" s="78"/>
      <c r="U374" s="78"/>
      <c r="V374" s="87"/>
      <c r="W374" s="87"/>
      <c r="X374" s="87"/>
      <c r="Y374" s="87"/>
      <c r="Z374" s="87"/>
      <c r="AA374" s="87"/>
      <c r="AB374" s="87"/>
      <c r="AC374" s="87"/>
      <c r="AD374" s="87"/>
      <c r="AE374" s="87"/>
      <c r="AF374" s="87"/>
      <c r="AG374" s="87"/>
      <c r="AH374" s="87">
        <v>414.893798</v>
      </c>
      <c r="AJ374" s="86"/>
      <c r="AK374" s="86"/>
      <c r="AL374" s="24"/>
      <c r="AW374" s="4"/>
      <c r="AX374" s="4"/>
      <c r="AY374" s="4"/>
      <c r="AZ374" s="4"/>
      <c r="BA374" s="4"/>
      <c r="BB374" s="5">
        <f t="shared" si="35"/>
        <v>1</v>
      </c>
      <c r="BC374" s="9">
        <f t="shared" si="36"/>
        <v>414.893798</v>
      </c>
      <c r="BD374" s="9" t="str">
        <f t="shared" si="37"/>
        <v>-</v>
      </c>
      <c r="BE374" s="5" t="s">
        <v>31</v>
      </c>
    </row>
    <row r="375" spans="1:60" ht="15" customHeight="1">
      <c r="A375" s="4" t="s">
        <v>528</v>
      </c>
      <c r="J375" s="5" t="s">
        <v>463</v>
      </c>
      <c r="L375" s="87"/>
      <c r="M375" s="87"/>
      <c r="N375" s="87"/>
      <c r="O375" s="87"/>
      <c r="P375" s="87"/>
      <c r="Q375" s="87"/>
      <c r="R375" s="87"/>
      <c r="S375" s="78"/>
      <c r="T375" s="78"/>
      <c r="U375" s="78"/>
      <c r="V375" s="87"/>
      <c r="W375" s="87"/>
      <c r="X375" s="87"/>
      <c r="Y375" s="87"/>
      <c r="Z375" s="87"/>
      <c r="AA375" s="87"/>
      <c r="AB375" s="87"/>
      <c r="AC375" s="87"/>
      <c r="AD375" s="87"/>
      <c r="AE375" s="87"/>
      <c r="AF375" s="87"/>
      <c r="AG375" s="87"/>
      <c r="AH375" s="87">
        <v>486.02611200000001</v>
      </c>
      <c r="AJ375" s="86"/>
      <c r="AK375" s="86"/>
      <c r="AL375" s="24"/>
      <c r="AW375" s="4"/>
      <c r="AX375" s="4"/>
      <c r="AY375" s="4"/>
      <c r="AZ375" s="4"/>
      <c r="BA375" s="4"/>
      <c r="BB375" s="5">
        <f t="shared" si="35"/>
        <v>1</v>
      </c>
      <c r="BC375" s="9">
        <f t="shared" si="36"/>
        <v>486.02611200000001</v>
      </c>
      <c r="BD375" s="9" t="str">
        <f t="shared" si="37"/>
        <v>-</v>
      </c>
      <c r="BE375" s="5" t="s">
        <v>31</v>
      </c>
    </row>
    <row r="376" spans="1:60" ht="15" customHeight="1">
      <c r="A376" s="4" t="s">
        <v>346</v>
      </c>
      <c r="J376" s="5" t="s">
        <v>463</v>
      </c>
      <c r="L376" s="87"/>
      <c r="M376" s="87"/>
      <c r="N376" s="87"/>
      <c r="O376" s="87"/>
      <c r="P376" s="87"/>
      <c r="Q376" s="87"/>
      <c r="R376" s="87"/>
      <c r="S376" s="78"/>
      <c r="T376" s="78"/>
      <c r="U376" s="78"/>
      <c r="V376" s="87"/>
      <c r="W376" s="87"/>
      <c r="X376" s="87"/>
      <c r="Y376" s="87"/>
      <c r="Z376" s="87"/>
      <c r="AA376" s="87"/>
      <c r="AB376" s="87"/>
      <c r="AC376" s="87"/>
      <c r="AD376" s="87"/>
      <c r="AE376" s="87"/>
      <c r="AF376" s="87"/>
      <c r="AG376" s="87"/>
      <c r="AH376" s="87">
        <v>425.01934200000005</v>
      </c>
      <c r="AJ376" s="86"/>
      <c r="AK376" s="86"/>
      <c r="AL376" s="24"/>
      <c r="AW376" s="4"/>
      <c r="AX376" s="4"/>
      <c r="AY376" s="4"/>
      <c r="AZ376" s="4"/>
      <c r="BA376" s="4"/>
      <c r="BB376" s="5">
        <f t="shared" si="35"/>
        <v>1</v>
      </c>
      <c r="BC376" s="9">
        <f t="shared" si="36"/>
        <v>425.01934200000005</v>
      </c>
      <c r="BD376" s="9" t="str">
        <f t="shared" si="37"/>
        <v>-</v>
      </c>
      <c r="BE376" s="5" t="s">
        <v>31</v>
      </c>
    </row>
    <row r="377" spans="1:60" ht="15" customHeight="1">
      <c r="A377" s="4" t="s">
        <v>226</v>
      </c>
      <c r="J377" s="5" t="s">
        <v>463</v>
      </c>
      <c r="L377" s="87"/>
      <c r="M377" s="87"/>
      <c r="N377" s="87"/>
      <c r="O377" s="87"/>
      <c r="P377" s="87"/>
      <c r="Q377" s="87"/>
      <c r="R377" s="87"/>
      <c r="S377" s="78"/>
      <c r="T377" s="78"/>
      <c r="U377" s="78"/>
      <c r="V377" s="87"/>
      <c r="W377" s="87"/>
      <c r="X377" s="87"/>
      <c r="Y377" s="87"/>
      <c r="Z377" s="87"/>
      <c r="AA377" s="87"/>
      <c r="AB377" s="87"/>
      <c r="AC377" s="87"/>
      <c r="AD377" s="87"/>
      <c r="AE377" s="87"/>
      <c r="AF377" s="87"/>
      <c r="AG377" s="87"/>
      <c r="AH377" s="87">
        <v>240.23551200000003</v>
      </c>
      <c r="AJ377" s="86"/>
      <c r="AK377" s="86"/>
      <c r="AL377" s="24"/>
      <c r="AW377" s="4"/>
      <c r="AX377" s="4"/>
      <c r="AY377" s="4"/>
      <c r="AZ377" s="4"/>
      <c r="BA377" s="4"/>
      <c r="BB377" s="5">
        <f t="shared" si="35"/>
        <v>1</v>
      </c>
      <c r="BC377" s="9">
        <f t="shared" si="36"/>
        <v>240.23551200000003</v>
      </c>
      <c r="BD377" s="9" t="str">
        <f t="shared" si="37"/>
        <v>-</v>
      </c>
      <c r="BE377" s="5" t="s">
        <v>31</v>
      </c>
    </row>
    <row r="378" spans="1:60" ht="15" customHeight="1">
      <c r="A378" s="4" t="s">
        <v>615</v>
      </c>
      <c r="J378" s="5" t="s">
        <v>463</v>
      </c>
      <c r="L378" s="87"/>
      <c r="M378" s="87"/>
      <c r="N378" s="87"/>
      <c r="O378" s="87"/>
      <c r="P378" s="87"/>
      <c r="Q378" s="87"/>
      <c r="R378" s="87"/>
      <c r="S378" s="78"/>
      <c r="T378" s="78"/>
      <c r="U378" s="78"/>
      <c r="V378" s="87"/>
      <c r="W378" s="87"/>
      <c r="X378" s="87"/>
      <c r="Y378" s="87"/>
      <c r="Z378" s="87"/>
      <c r="AA378" s="87"/>
      <c r="AB378" s="87"/>
      <c r="AC378" s="87"/>
      <c r="AD378" s="87"/>
      <c r="AE378" s="87"/>
      <c r="AF378" s="87"/>
      <c r="AG378" s="87"/>
      <c r="AH378" s="87">
        <v>403.37213400000002</v>
      </c>
      <c r="AJ378" s="86"/>
      <c r="AK378" s="86"/>
      <c r="AL378" s="24"/>
      <c r="AW378" s="4"/>
      <c r="AX378" s="4"/>
      <c r="AY378" s="4"/>
      <c r="AZ378" s="4"/>
      <c r="BA378" s="4"/>
      <c r="BB378" s="5">
        <f t="shared" si="35"/>
        <v>1</v>
      </c>
      <c r="BC378" s="9">
        <f t="shared" si="36"/>
        <v>403.37213400000002</v>
      </c>
      <c r="BD378" s="9" t="str">
        <f t="shared" si="37"/>
        <v>-</v>
      </c>
      <c r="BE378" s="5" t="s">
        <v>31</v>
      </c>
    </row>
    <row r="379" spans="1:60" ht="15" customHeight="1">
      <c r="A379" s="4" t="s">
        <v>616</v>
      </c>
      <c r="J379" s="5" t="s">
        <v>463</v>
      </c>
      <c r="L379" s="87"/>
      <c r="M379" s="87"/>
      <c r="N379" s="87"/>
      <c r="O379" s="87"/>
      <c r="P379" s="87"/>
      <c r="Q379" s="87"/>
      <c r="R379" s="87"/>
      <c r="S379" s="78"/>
      <c r="T379" s="78"/>
      <c r="U379" s="78"/>
      <c r="V379" s="87"/>
      <c r="W379" s="87"/>
      <c r="X379" s="87"/>
      <c r="Y379" s="87"/>
      <c r="Z379" s="87"/>
      <c r="AA379" s="87"/>
      <c r="AB379" s="87"/>
      <c r="AC379" s="87"/>
      <c r="AD379" s="87"/>
      <c r="AE379" s="87"/>
      <c r="AF379" s="87"/>
      <c r="AG379" s="87"/>
      <c r="AH379" s="87">
        <v>401.41021800000004</v>
      </c>
      <c r="AJ379" s="86"/>
      <c r="AK379" s="86"/>
      <c r="AL379" s="24"/>
      <c r="AW379" s="4"/>
      <c r="AX379" s="4"/>
      <c r="AY379" s="4"/>
      <c r="AZ379" s="4"/>
      <c r="BA379" s="4"/>
      <c r="BB379" s="5">
        <f t="shared" si="35"/>
        <v>1</v>
      </c>
      <c r="BC379" s="9">
        <f t="shared" si="36"/>
        <v>401.41021800000004</v>
      </c>
      <c r="BD379" s="9" t="str">
        <f t="shared" si="37"/>
        <v>-</v>
      </c>
      <c r="BE379" s="5" t="s">
        <v>31</v>
      </c>
    </row>
    <row r="380" spans="1:60" ht="15" customHeight="1">
      <c r="A380" s="4" t="s">
        <v>617</v>
      </c>
      <c r="J380" s="5" t="s">
        <v>463</v>
      </c>
      <c r="K380" s="5" t="s">
        <v>464</v>
      </c>
      <c r="M380" s="87"/>
      <c r="O380" s="87"/>
      <c r="P380" s="87"/>
      <c r="Q380" s="87"/>
      <c r="R380" s="87"/>
      <c r="S380" s="87"/>
      <c r="T380" s="78"/>
      <c r="U380" s="86"/>
      <c r="V380" s="86"/>
      <c r="AH380" s="87">
        <v>340.991288</v>
      </c>
      <c r="AI380" s="87">
        <v>338.5</v>
      </c>
      <c r="AL380" s="87"/>
      <c r="AM380" s="87"/>
      <c r="AN380" s="87"/>
      <c r="AO380" s="87"/>
      <c r="AP380" s="86"/>
      <c r="AQ380" s="86"/>
      <c r="AR380" s="86"/>
      <c r="AS380" s="86"/>
      <c r="AT380" s="87"/>
      <c r="AU380" s="5"/>
      <c r="AW380" s="4"/>
      <c r="AX380" s="4"/>
      <c r="AY380" s="4"/>
      <c r="AZ380" s="4"/>
      <c r="BA380" s="4"/>
      <c r="BB380" s="5">
        <f t="shared" si="35"/>
        <v>2</v>
      </c>
      <c r="BC380" s="9">
        <f t="shared" si="36"/>
        <v>339.74564399999997</v>
      </c>
      <c r="BD380" s="9" t="str">
        <f t="shared" si="37"/>
        <v>340*</v>
      </c>
      <c r="BE380" s="5" t="s">
        <v>618</v>
      </c>
    </row>
    <row r="381" spans="1:60" s="1" customFormat="1" ht="15" customHeight="1">
      <c r="A381" s="83" t="s">
        <v>545</v>
      </c>
      <c r="B381" s="83"/>
      <c r="C381" s="88"/>
      <c r="D381" s="88"/>
      <c r="E381" s="83"/>
      <c r="F381" s="88"/>
      <c r="G381" s="83"/>
      <c r="H381" s="88"/>
      <c r="I381" s="83"/>
      <c r="J381" s="5" t="s">
        <v>463</v>
      </c>
      <c r="K381" s="83"/>
      <c r="L381" s="84"/>
      <c r="M381" s="84"/>
      <c r="N381" s="84"/>
      <c r="O381" s="84"/>
      <c r="P381" s="84"/>
      <c r="Q381" s="84"/>
      <c r="R381" s="84"/>
      <c r="S381" s="79"/>
      <c r="T381" s="79"/>
      <c r="U381" s="79"/>
      <c r="V381" s="84"/>
      <c r="W381" s="84"/>
      <c r="X381" s="84"/>
      <c r="Y381" s="84"/>
      <c r="Z381" s="84"/>
      <c r="AA381" s="84"/>
      <c r="AB381" s="84"/>
      <c r="AC381" s="84"/>
      <c r="AD381" s="84"/>
      <c r="AE381" s="84"/>
      <c r="AF381" s="84"/>
      <c r="AG381" s="84"/>
      <c r="AH381" s="84">
        <v>276.32154000000003</v>
      </c>
      <c r="AI381" s="83"/>
      <c r="AJ381" s="85"/>
      <c r="AK381" s="85"/>
      <c r="AL381" s="110"/>
      <c r="AM381" s="83"/>
      <c r="AN381" s="83"/>
      <c r="AO381" s="83"/>
      <c r="AP381" s="83"/>
      <c r="AQ381" s="83"/>
      <c r="AR381" s="83"/>
      <c r="AS381" s="83"/>
      <c r="AT381" s="83"/>
      <c r="AU381" s="83"/>
      <c r="AV381" s="83"/>
      <c r="AW381" s="83"/>
      <c r="AX381" s="83"/>
      <c r="AY381" s="83"/>
      <c r="AZ381" s="83"/>
      <c r="BA381" s="83"/>
      <c r="BB381" s="5">
        <f t="shared" si="35"/>
        <v>1</v>
      </c>
      <c r="BC381" s="9">
        <f t="shared" si="36"/>
        <v>276.32154000000003</v>
      </c>
      <c r="BD381" s="9" t="str">
        <f t="shared" si="37"/>
        <v>-</v>
      </c>
      <c r="BE381" s="88" t="s">
        <v>31</v>
      </c>
      <c r="BF381" s="83"/>
      <c r="BG381" s="83"/>
      <c r="BH381" s="83"/>
    </row>
    <row r="382" spans="1:60" ht="15" customHeight="1">
      <c r="A382" s="4" t="s">
        <v>619</v>
      </c>
      <c r="J382" s="5" t="s">
        <v>463</v>
      </c>
      <c r="L382" s="87"/>
      <c r="M382" s="87"/>
      <c r="N382" s="87"/>
      <c r="O382" s="87"/>
      <c r="P382" s="87"/>
      <c r="Q382" s="87"/>
      <c r="R382" s="87"/>
      <c r="S382" s="78"/>
      <c r="T382" s="78"/>
      <c r="U382" s="78"/>
      <c r="V382" s="87"/>
      <c r="W382" s="87"/>
      <c r="X382" s="87"/>
      <c r="Y382" s="87"/>
      <c r="Z382" s="87"/>
      <c r="AA382" s="87"/>
      <c r="AB382" s="87"/>
      <c r="AC382" s="87"/>
      <c r="AD382" s="87"/>
      <c r="AE382" s="87"/>
      <c r="AF382" s="87"/>
      <c r="AG382" s="87"/>
      <c r="AH382" s="87">
        <v>457.71059400000001</v>
      </c>
      <c r="AJ382" s="86"/>
      <c r="AK382" s="86"/>
      <c r="AL382" s="24"/>
      <c r="AW382" s="4"/>
      <c r="AX382" s="4"/>
      <c r="AY382" s="4"/>
      <c r="AZ382" s="4"/>
      <c r="BA382" s="4"/>
      <c r="BB382" s="5">
        <f t="shared" si="35"/>
        <v>1</v>
      </c>
      <c r="BC382" s="9">
        <f t="shared" si="36"/>
        <v>457.71059400000001</v>
      </c>
      <c r="BD382" s="9" t="str">
        <f t="shared" si="37"/>
        <v>-</v>
      </c>
      <c r="BE382" s="5" t="s">
        <v>31</v>
      </c>
    </row>
    <row r="383" spans="1:60" s="1" customFormat="1" ht="15" customHeight="1">
      <c r="A383" s="1" t="s">
        <v>105</v>
      </c>
      <c r="C383" s="331"/>
      <c r="D383" s="331"/>
      <c r="F383" s="331"/>
      <c r="H383" s="331"/>
      <c r="J383" s="5" t="s">
        <v>463</v>
      </c>
      <c r="K383" s="5" t="s">
        <v>464</v>
      </c>
      <c r="L383" s="5" t="s">
        <v>464</v>
      </c>
      <c r="M383" s="331" t="s">
        <v>464</v>
      </c>
      <c r="N383" s="331" t="s">
        <v>464</v>
      </c>
      <c r="O383" s="331" t="s">
        <v>464</v>
      </c>
      <c r="P383" s="331" t="s">
        <v>464</v>
      </c>
      <c r="Q383" s="1" t="s">
        <v>464</v>
      </c>
      <c r="R383" s="1" t="s">
        <v>464</v>
      </c>
      <c r="S383" s="7"/>
      <c r="T383" s="73"/>
      <c r="U383" s="8"/>
      <c r="V383" s="8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84">
        <v>563.22787399999993</v>
      </c>
      <c r="AI383" s="84">
        <v>291.66666666999998</v>
      </c>
      <c r="AJ383" s="7">
        <v>279.60977000000003</v>
      </c>
      <c r="AK383" s="7">
        <v>253.94320600000003</v>
      </c>
      <c r="AL383" s="7">
        <v>249</v>
      </c>
      <c r="AM383" s="7">
        <v>248.26950499999998</v>
      </c>
      <c r="AN383" s="7">
        <v>438.53710999999993</v>
      </c>
      <c r="AO383" s="7">
        <v>169.06043</v>
      </c>
      <c r="AP383" s="7">
        <v>359.50860000000006</v>
      </c>
      <c r="BB383" s="5">
        <f t="shared" si="35"/>
        <v>3</v>
      </c>
      <c r="BC383" s="9">
        <f t="shared" si="36"/>
        <v>378.16810355666667</v>
      </c>
      <c r="BD383" s="9">
        <f t="shared" si="37"/>
        <v>378.16810355666667</v>
      </c>
      <c r="BE383" s="331">
        <v>378.16810355666667</v>
      </c>
    </row>
    <row r="384" spans="1:60" s="1" customFormat="1" ht="15" customHeight="1">
      <c r="A384" s="4" t="s">
        <v>620</v>
      </c>
      <c r="B384" s="4"/>
      <c r="C384" s="5"/>
      <c r="D384" s="5"/>
      <c r="E384" s="4"/>
      <c r="F384" s="5"/>
      <c r="G384" s="4"/>
      <c r="H384" s="5"/>
      <c r="I384" s="4"/>
      <c r="J384" s="5" t="s">
        <v>463</v>
      </c>
      <c r="K384" s="5" t="s">
        <v>464</v>
      </c>
      <c r="L384" s="5" t="s">
        <v>464</v>
      </c>
      <c r="M384" s="9"/>
      <c r="N384" s="9"/>
      <c r="O384" s="9"/>
      <c r="P384" s="9"/>
      <c r="Q384" s="9"/>
      <c r="R384" s="9"/>
      <c r="S384" s="9"/>
      <c r="T384" s="10"/>
      <c r="U384" s="11"/>
      <c r="V384" s="11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87">
        <v>324.38848200000007</v>
      </c>
      <c r="AI384" s="87">
        <v>313</v>
      </c>
      <c r="AJ384" s="9">
        <v>346.99827800000003</v>
      </c>
      <c r="AK384" s="4"/>
      <c r="AL384" s="11"/>
      <c r="AM384" s="11"/>
      <c r="AN384" s="9"/>
      <c r="AO384" s="9"/>
      <c r="AP384" s="9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5">
        <f t="shared" si="35"/>
        <v>3</v>
      </c>
      <c r="BC384" s="9">
        <f t="shared" si="36"/>
        <v>328.12892000000005</v>
      </c>
      <c r="BD384" s="9">
        <f t="shared" si="37"/>
        <v>328.12892000000005</v>
      </c>
      <c r="BE384" s="5">
        <v>328.12892000000005</v>
      </c>
      <c r="BF384" s="4"/>
      <c r="BG384" s="4"/>
      <c r="BH384" s="4"/>
    </row>
    <row r="385" spans="1:57" ht="15" customHeight="1">
      <c r="A385" s="4" t="s">
        <v>621</v>
      </c>
      <c r="J385" s="5" t="s">
        <v>463</v>
      </c>
      <c r="L385" s="87"/>
      <c r="M385" s="87"/>
      <c r="N385" s="87"/>
      <c r="O385" s="87"/>
      <c r="P385" s="87"/>
      <c r="Q385" s="87"/>
      <c r="R385" s="87"/>
      <c r="S385" s="78"/>
      <c r="T385" s="78"/>
      <c r="U385" s="78"/>
      <c r="V385" s="87"/>
      <c r="W385" s="87"/>
      <c r="X385" s="87"/>
      <c r="Y385" s="87"/>
      <c r="Z385" s="87"/>
      <c r="AA385" s="87"/>
      <c r="AB385" s="87"/>
      <c r="AC385" s="87"/>
      <c r="AD385" s="87"/>
      <c r="AE385" s="87"/>
      <c r="AF385" s="87"/>
      <c r="AG385" s="87"/>
      <c r="AH385" s="87">
        <v>333.815966</v>
      </c>
      <c r="AJ385" s="86"/>
      <c r="AK385" s="86"/>
      <c r="AL385" s="24"/>
      <c r="AW385" s="4"/>
      <c r="AX385" s="4"/>
      <c r="AY385" s="4"/>
      <c r="AZ385" s="4"/>
      <c r="BA385" s="4"/>
      <c r="BB385" s="5">
        <f t="shared" si="35"/>
        <v>1</v>
      </c>
      <c r="BC385" s="9">
        <f t="shared" si="36"/>
        <v>333.815966</v>
      </c>
      <c r="BD385" s="9" t="str">
        <f t="shared" si="37"/>
        <v>-</v>
      </c>
      <c r="BE385" s="5" t="s">
        <v>31</v>
      </c>
    </row>
    <row r="386" spans="1:57" ht="15" customHeight="1">
      <c r="A386" s="4" t="s">
        <v>622</v>
      </c>
      <c r="J386" s="5" t="s">
        <v>463</v>
      </c>
      <c r="L386" s="87"/>
      <c r="M386" s="87"/>
      <c r="N386" s="87"/>
      <c r="O386" s="87"/>
      <c r="P386" s="87"/>
      <c r="Q386" s="87"/>
      <c r="R386" s="87"/>
      <c r="S386" s="78"/>
      <c r="T386" s="78"/>
      <c r="U386" s="78"/>
      <c r="V386" s="87"/>
      <c r="W386" s="87"/>
      <c r="X386" s="87"/>
      <c r="Y386" s="87"/>
      <c r="Z386" s="87"/>
      <c r="AA386" s="87"/>
      <c r="AB386" s="87"/>
      <c r="AC386" s="87"/>
      <c r="AD386" s="87"/>
      <c r="AE386" s="87"/>
      <c r="AF386" s="87"/>
      <c r="AG386" s="87"/>
      <c r="AH386" s="87">
        <v>409.94124599999998</v>
      </c>
      <c r="AJ386" s="86"/>
      <c r="AK386" s="86"/>
      <c r="AL386" s="24"/>
      <c r="AW386" s="4"/>
      <c r="AX386" s="4"/>
      <c r="AY386" s="4"/>
      <c r="AZ386" s="4"/>
      <c r="BA386" s="4"/>
      <c r="BB386" s="5">
        <f t="shared" si="35"/>
        <v>1</v>
      </c>
      <c r="BC386" s="9">
        <f t="shared" si="36"/>
        <v>409.94124599999998</v>
      </c>
      <c r="BD386" s="9" t="str">
        <f>IF(BB386=3,BC386,IF(BB386=2,ROUND(BC386,0)&amp;"*",IF(BB386=1,"-")))</f>
        <v>-</v>
      </c>
      <c r="BE386" s="5" t="s">
        <v>31</v>
      </c>
    </row>
    <row r="387" spans="1:57" ht="15" customHeight="1">
      <c r="L387" s="87"/>
      <c r="M387" s="87"/>
      <c r="N387" s="87"/>
      <c r="O387" s="87"/>
      <c r="P387" s="87"/>
      <c r="Q387" s="87"/>
      <c r="R387" s="87"/>
      <c r="S387" s="78"/>
      <c r="T387" s="78"/>
      <c r="U387" s="78"/>
      <c r="V387" s="87"/>
      <c r="W387" s="87"/>
      <c r="X387" s="87"/>
      <c r="Y387" s="87"/>
      <c r="Z387" s="87"/>
      <c r="AA387" s="87"/>
      <c r="AB387" s="87"/>
      <c r="AC387" s="87"/>
      <c r="AD387" s="87"/>
      <c r="AE387" s="87"/>
      <c r="AF387" s="87"/>
      <c r="AG387" s="87"/>
      <c r="AH387" s="87"/>
      <c r="AJ387" s="86"/>
      <c r="AK387" s="86"/>
      <c r="AL387" s="24"/>
      <c r="AW387" s="4"/>
      <c r="AX387" s="4"/>
      <c r="AY387" s="4"/>
      <c r="AZ387" s="4"/>
      <c r="BA387" s="4"/>
      <c r="BC387" s="9"/>
      <c r="BD387" s="9"/>
    </row>
    <row r="388" spans="1:57" customFormat="1" ht="15">
      <c r="A388" s="4" t="s">
        <v>623</v>
      </c>
      <c r="B388" s="4"/>
      <c r="C388" s="5"/>
      <c r="D388" s="5"/>
      <c r="E388" s="4"/>
      <c r="F388" s="5"/>
      <c r="G388" s="4"/>
      <c r="H388" s="5" t="s">
        <v>624</v>
      </c>
      <c r="I388" s="5" t="s">
        <v>624</v>
      </c>
      <c r="J388" s="170"/>
      <c r="K388" s="170"/>
      <c r="L388" s="170"/>
      <c r="M388" s="170"/>
      <c r="N388" s="170"/>
      <c r="O388" s="170"/>
      <c r="P388" s="170"/>
      <c r="Q388" s="171"/>
      <c r="R388" s="12"/>
      <c r="S388" s="170"/>
      <c r="T388" s="170"/>
      <c r="U388" s="170"/>
      <c r="V388" s="95"/>
      <c r="W388" s="95"/>
      <c r="X388" s="95"/>
      <c r="Y388" s="95"/>
      <c r="Z388" s="95"/>
      <c r="AA388" s="95"/>
      <c r="AB388" s="95"/>
      <c r="AC388" s="95"/>
      <c r="AD388" s="95"/>
      <c r="AE388" s="95"/>
      <c r="AF388" s="87">
        <v>562.67887500000006</v>
      </c>
      <c r="AG388" s="87">
        <v>359.41317500000002</v>
      </c>
      <c r="AH388" s="33"/>
      <c r="AI388" s="169"/>
      <c r="AJ388" s="169"/>
      <c r="AK388" s="169"/>
      <c r="BB388" s="5">
        <f t="shared" ref="BB388:BB412" si="38">COUNTA(AF388:AH388)</f>
        <v>2</v>
      </c>
      <c r="BC388" s="9">
        <f t="shared" ref="BC388:BC412" si="39">AVERAGE(AF388:AH388)</f>
        <v>461.04602500000004</v>
      </c>
      <c r="BD388" s="9" t="str">
        <f t="shared" ref="BD388:BD412" si="40">IF(BB388=3,BC388,IF(BB388=2,ROUND(BC388,0)&amp;"*",IF(BB388=1,"-")))</f>
        <v>461*</v>
      </c>
      <c r="BE388" s="5" t="s">
        <v>625</v>
      </c>
    </row>
    <row r="389" spans="1:57" customFormat="1" ht="15">
      <c r="A389" s="4" t="s">
        <v>626</v>
      </c>
      <c r="B389" s="4"/>
      <c r="C389" s="5"/>
      <c r="D389" s="5"/>
      <c r="E389" s="4"/>
      <c r="F389" s="5"/>
      <c r="G389" s="4"/>
      <c r="H389" s="5" t="s">
        <v>624</v>
      </c>
      <c r="I389" s="4"/>
      <c r="J389" s="5"/>
      <c r="K389" s="170"/>
      <c r="L389" s="170"/>
      <c r="M389" s="170"/>
      <c r="N389" s="170"/>
      <c r="O389" s="170"/>
      <c r="P389" s="170"/>
      <c r="Q389" s="171"/>
      <c r="R389" s="12"/>
      <c r="S389" s="170"/>
      <c r="T389" s="170"/>
      <c r="U389" s="170"/>
      <c r="V389" s="95"/>
      <c r="W389" s="95"/>
      <c r="X389" s="95"/>
      <c r="Y389" s="172"/>
      <c r="Z389" s="172"/>
      <c r="AA389" s="172"/>
      <c r="AB389" s="172"/>
      <c r="AC389" s="172"/>
      <c r="AD389" s="172"/>
      <c r="AE389" s="172"/>
      <c r="AF389" s="87">
        <v>554.78637500000013</v>
      </c>
      <c r="AG389" s="87"/>
      <c r="AH389" s="87"/>
      <c r="AI389" s="169"/>
      <c r="AJ389" s="169"/>
      <c r="AK389" s="169"/>
      <c r="BB389" s="5">
        <f t="shared" si="38"/>
        <v>1</v>
      </c>
      <c r="BC389" s="9">
        <f t="shared" si="39"/>
        <v>554.78637500000013</v>
      </c>
      <c r="BD389" s="9" t="str">
        <f t="shared" si="40"/>
        <v>-</v>
      </c>
      <c r="BE389" s="5" t="s">
        <v>31</v>
      </c>
    </row>
    <row r="390" spans="1:57" customFormat="1" ht="15">
      <c r="A390" s="4" t="s">
        <v>355</v>
      </c>
      <c r="B390" s="4"/>
      <c r="C390" s="5"/>
      <c r="D390" s="5"/>
      <c r="E390" s="4"/>
      <c r="F390" s="5"/>
      <c r="G390" s="4"/>
      <c r="H390" s="5" t="s">
        <v>624</v>
      </c>
      <c r="I390" s="4"/>
      <c r="J390" s="170"/>
      <c r="K390" s="170"/>
      <c r="L390" s="170"/>
      <c r="M390" s="170"/>
      <c r="N390" s="170"/>
      <c r="O390" s="170"/>
      <c r="P390" s="170"/>
      <c r="Q390" s="171"/>
      <c r="R390" s="12"/>
      <c r="S390" s="170"/>
      <c r="T390" s="170"/>
      <c r="U390" s="170"/>
      <c r="V390" s="95"/>
      <c r="W390" s="95"/>
      <c r="X390" s="95"/>
      <c r="Y390" s="95"/>
      <c r="Z390" s="95"/>
      <c r="AA390" s="95"/>
      <c r="AB390" s="95"/>
      <c r="AC390" s="95"/>
      <c r="AD390" s="95"/>
      <c r="AE390" s="95"/>
      <c r="AF390" s="87">
        <v>538.09937500000001</v>
      </c>
      <c r="AG390" s="172"/>
      <c r="AH390" s="33"/>
      <c r="AI390" s="169"/>
      <c r="AJ390" s="169"/>
      <c r="AK390" s="169"/>
      <c r="BB390" s="5">
        <f t="shared" si="38"/>
        <v>1</v>
      </c>
      <c r="BC390" s="9">
        <f t="shared" si="39"/>
        <v>538.09937500000001</v>
      </c>
      <c r="BD390" s="9" t="str">
        <f t="shared" si="40"/>
        <v>-</v>
      </c>
      <c r="BE390" s="5" t="s">
        <v>31</v>
      </c>
    </row>
    <row r="391" spans="1:57" customFormat="1" ht="15">
      <c r="A391" s="4" t="s">
        <v>336</v>
      </c>
      <c r="B391" s="4"/>
      <c r="C391" s="5"/>
      <c r="D391" s="5"/>
      <c r="E391" s="4"/>
      <c r="F391" s="5"/>
      <c r="G391" s="4"/>
      <c r="H391" s="5" t="s">
        <v>624</v>
      </c>
      <c r="I391" s="4"/>
      <c r="J391" s="170"/>
      <c r="K391" s="170"/>
      <c r="L391" s="170"/>
      <c r="M391" s="170"/>
      <c r="N391" s="170"/>
      <c r="O391" s="170"/>
      <c r="P391" s="170"/>
      <c r="Q391" s="171"/>
      <c r="R391" s="12"/>
      <c r="S391" s="170"/>
      <c r="T391" s="170"/>
      <c r="U391" s="170"/>
      <c r="V391" s="95"/>
      <c r="W391" s="95"/>
      <c r="X391" s="95"/>
      <c r="Y391" s="172"/>
      <c r="Z391" s="172"/>
      <c r="AA391" s="172"/>
      <c r="AB391" s="172"/>
      <c r="AC391" s="172"/>
      <c r="AD391" s="172"/>
      <c r="AE391" s="172"/>
      <c r="AF391" s="87">
        <v>515.09837500000003</v>
      </c>
      <c r="AG391" s="172"/>
      <c r="AH391" s="33"/>
      <c r="AI391" s="169"/>
      <c r="AJ391" s="169"/>
      <c r="AK391" s="169"/>
      <c r="BB391" s="5">
        <f t="shared" si="38"/>
        <v>1</v>
      </c>
      <c r="BC391" s="9">
        <f t="shared" si="39"/>
        <v>515.09837500000003</v>
      </c>
      <c r="BD391" s="9" t="str">
        <f t="shared" si="40"/>
        <v>-</v>
      </c>
      <c r="BE391" s="5" t="s">
        <v>31</v>
      </c>
    </row>
    <row r="392" spans="1:57" customFormat="1" ht="15">
      <c r="A392" s="4" t="s">
        <v>627</v>
      </c>
      <c r="B392" s="4"/>
      <c r="C392" s="5"/>
      <c r="D392" s="5"/>
      <c r="E392" s="4"/>
      <c r="F392" s="5"/>
      <c r="G392" s="4"/>
      <c r="H392" s="5" t="s">
        <v>624</v>
      </c>
      <c r="I392" s="5" t="s">
        <v>624</v>
      </c>
      <c r="J392" s="170"/>
      <c r="K392" s="170"/>
      <c r="L392" s="170"/>
      <c r="M392" s="170"/>
      <c r="N392" s="170"/>
      <c r="O392" s="170"/>
      <c r="P392" s="170"/>
      <c r="Q392" s="171"/>
      <c r="R392" s="12"/>
      <c r="S392" s="170"/>
      <c r="T392" s="170"/>
      <c r="U392" s="170"/>
      <c r="V392" s="95"/>
      <c r="W392" s="95"/>
      <c r="X392" s="95"/>
      <c r="Y392" s="95"/>
      <c r="Z392" s="95"/>
      <c r="AA392" s="95"/>
      <c r="AB392" s="95"/>
      <c r="AC392" s="95"/>
      <c r="AD392" s="95"/>
      <c r="AE392" s="95"/>
      <c r="AF392" s="87">
        <v>452.07112500000005</v>
      </c>
      <c r="AG392" s="87">
        <v>210.86505</v>
      </c>
      <c r="AH392" s="33"/>
      <c r="AI392" s="169"/>
      <c r="AJ392" s="169"/>
      <c r="AK392" s="169"/>
      <c r="BB392" s="5">
        <f t="shared" si="38"/>
        <v>2</v>
      </c>
      <c r="BC392" s="9">
        <f t="shared" si="39"/>
        <v>331.46808750000002</v>
      </c>
      <c r="BD392" s="9" t="str">
        <f t="shared" si="40"/>
        <v>331*</v>
      </c>
      <c r="BE392" s="5" t="s">
        <v>518</v>
      </c>
    </row>
    <row r="393" spans="1:57" customFormat="1" ht="15">
      <c r="A393" s="83" t="s">
        <v>182</v>
      </c>
      <c r="B393" s="83"/>
      <c r="C393" s="88"/>
      <c r="D393" s="88"/>
      <c r="E393" s="83"/>
      <c r="F393" s="88"/>
      <c r="G393" s="83"/>
      <c r="H393" s="331" t="s">
        <v>624</v>
      </c>
      <c r="I393" s="331" t="s">
        <v>624</v>
      </c>
      <c r="J393" s="331" t="s">
        <v>624</v>
      </c>
      <c r="K393" s="331" t="s">
        <v>624</v>
      </c>
      <c r="L393" s="331" t="s">
        <v>624</v>
      </c>
      <c r="M393" s="173"/>
      <c r="N393" s="173"/>
      <c r="O393" s="173"/>
      <c r="P393" s="173"/>
      <c r="Q393" s="174"/>
      <c r="R393" s="175"/>
      <c r="S393" s="173"/>
      <c r="T393" s="173"/>
      <c r="U393" s="173"/>
      <c r="V393" s="176"/>
      <c r="W393" s="176"/>
      <c r="X393" s="176"/>
      <c r="Y393" s="177"/>
      <c r="Z393" s="177"/>
      <c r="AA393" s="177"/>
      <c r="AB393" s="177"/>
      <c r="AC393" s="177"/>
      <c r="AD393" s="177"/>
      <c r="AE393" s="177"/>
      <c r="AF393" s="84">
        <v>447.33562500000005</v>
      </c>
      <c r="AG393" s="84">
        <v>350.66377500000004</v>
      </c>
      <c r="AH393" s="84">
        <v>443.94185000000004</v>
      </c>
      <c r="AI393" s="84">
        <v>326.685744</v>
      </c>
      <c r="AJ393" s="84">
        <v>265.24040400000001</v>
      </c>
      <c r="AK393" s="169"/>
      <c r="BB393" s="5">
        <f t="shared" si="38"/>
        <v>3</v>
      </c>
      <c r="BC393" s="9">
        <f t="shared" si="39"/>
        <v>413.98041666666677</v>
      </c>
      <c r="BD393" s="9">
        <f t="shared" si="40"/>
        <v>413.98041666666677</v>
      </c>
      <c r="BE393" s="5">
        <v>413.98041666666677</v>
      </c>
    </row>
    <row r="394" spans="1:57" customFormat="1" ht="15">
      <c r="A394" s="4" t="s">
        <v>628</v>
      </c>
      <c r="B394" s="4"/>
      <c r="C394" s="5"/>
      <c r="D394" s="5"/>
      <c r="E394" s="4"/>
      <c r="F394" s="5"/>
      <c r="G394" s="4"/>
      <c r="H394" s="5" t="s">
        <v>624</v>
      </c>
      <c r="I394" s="5" t="s">
        <v>624</v>
      </c>
      <c r="J394" s="170"/>
      <c r="K394" s="170"/>
      <c r="L394" s="170"/>
      <c r="M394" s="170"/>
      <c r="N394" s="170"/>
      <c r="O394" s="170"/>
      <c r="P394" s="170"/>
      <c r="Q394" s="171"/>
      <c r="R394" s="12"/>
      <c r="S394" s="170"/>
      <c r="T394" s="170"/>
      <c r="U394" s="170"/>
      <c r="V394" s="172"/>
      <c r="W394" s="95"/>
      <c r="X394" s="95"/>
      <c r="Y394" s="172"/>
      <c r="Z394" s="172"/>
      <c r="AA394" s="172"/>
      <c r="AB394" s="172"/>
      <c r="AC394" s="172"/>
      <c r="AD394" s="172"/>
      <c r="AE394" s="172"/>
      <c r="AF394" s="87">
        <v>379.46012500000001</v>
      </c>
      <c r="AG394" s="87">
        <v>223</v>
      </c>
      <c r="AH394" s="87"/>
      <c r="AI394" s="169"/>
      <c r="AJ394" s="169"/>
      <c r="AK394" s="169"/>
      <c r="BB394" s="5">
        <f t="shared" si="38"/>
        <v>2</v>
      </c>
      <c r="BC394" s="9">
        <f t="shared" si="39"/>
        <v>301.23006250000003</v>
      </c>
      <c r="BD394" s="9" t="str">
        <f t="shared" si="40"/>
        <v>301*</v>
      </c>
      <c r="BE394" s="5" t="s">
        <v>629</v>
      </c>
    </row>
    <row r="395" spans="1:57" customFormat="1" ht="15">
      <c r="A395" s="4" t="s">
        <v>630</v>
      </c>
      <c r="B395" s="4"/>
      <c r="C395" s="5"/>
      <c r="D395" s="5"/>
      <c r="E395" s="4"/>
      <c r="F395" s="5"/>
      <c r="G395" s="4"/>
      <c r="H395" s="5" t="s">
        <v>624</v>
      </c>
      <c r="I395" s="5" t="s">
        <v>624</v>
      </c>
      <c r="J395" s="170"/>
      <c r="K395" s="170"/>
      <c r="L395" s="170"/>
      <c r="M395" s="170"/>
      <c r="N395" s="170"/>
      <c r="O395" s="170"/>
      <c r="P395" s="170"/>
      <c r="Q395" s="171"/>
      <c r="R395" s="12"/>
      <c r="S395" s="170"/>
      <c r="T395" s="170"/>
      <c r="U395" s="170"/>
      <c r="V395" s="95"/>
      <c r="W395" s="95"/>
      <c r="X395" s="95"/>
      <c r="Y395" s="95"/>
      <c r="Z395" s="95"/>
      <c r="AA395" s="95"/>
      <c r="AB395" s="95"/>
      <c r="AC395" s="95"/>
      <c r="AD395" s="95"/>
      <c r="AE395" s="95"/>
      <c r="AF395" s="87">
        <v>368.861625</v>
      </c>
      <c r="AG395" s="87">
        <v>347.57442500000002</v>
      </c>
      <c r="AH395" s="33"/>
      <c r="AI395" s="169"/>
      <c r="AJ395" s="169"/>
      <c r="AK395" s="169"/>
      <c r="BB395" s="5">
        <f t="shared" si="38"/>
        <v>2</v>
      </c>
      <c r="BC395" s="9">
        <f t="shared" si="39"/>
        <v>358.21802500000001</v>
      </c>
      <c r="BD395" s="9" t="str">
        <f t="shared" si="40"/>
        <v>358*</v>
      </c>
      <c r="BE395" s="5" t="s">
        <v>631</v>
      </c>
    </row>
    <row r="396" spans="1:57" customFormat="1" ht="15">
      <c r="A396" s="4" t="s">
        <v>632</v>
      </c>
      <c r="B396" s="4"/>
      <c r="C396" s="5"/>
      <c r="D396" s="5"/>
      <c r="E396" s="4"/>
      <c r="F396" s="5"/>
      <c r="G396" s="4"/>
      <c r="H396" s="5" t="s">
        <v>624</v>
      </c>
      <c r="I396" s="5" t="s">
        <v>624</v>
      </c>
      <c r="J396" s="170"/>
      <c r="K396" s="170"/>
      <c r="L396" s="170"/>
      <c r="M396" s="170"/>
      <c r="N396" s="170"/>
      <c r="O396" s="170"/>
      <c r="P396" s="170"/>
      <c r="Q396" s="171"/>
      <c r="R396" s="12"/>
      <c r="S396" s="170"/>
      <c r="T396" s="170"/>
      <c r="U396" s="170"/>
      <c r="V396" s="95"/>
      <c r="W396" s="95"/>
      <c r="X396" s="95"/>
      <c r="Y396" s="95"/>
      <c r="Z396" s="95"/>
      <c r="AA396" s="95"/>
      <c r="AB396" s="95"/>
      <c r="AC396" s="95"/>
      <c r="AD396" s="95"/>
      <c r="AE396" s="95"/>
      <c r="AF396" s="87">
        <v>367.33949999999999</v>
      </c>
      <c r="AG396" s="87">
        <v>288.25665000000004</v>
      </c>
      <c r="AH396" s="33"/>
      <c r="AI396" s="169"/>
      <c r="AJ396" s="169"/>
      <c r="AK396" s="169"/>
      <c r="BB396" s="5">
        <f t="shared" si="38"/>
        <v>2</v>
      </c>
      <c r="BC396" s="9">
        <f t="shared" si="39"/>
        <v>327.79807500000004</v>
      </c>
      <c r="BD396" s="9" t="str">
        <f t="shared" si="40"/>
        <v>328*</v>
      </c>
      <c r="BE396" s="5" t="s">
        <v>633</v>
      </c>
    </row>
    <row r="397" spans="1:57" customFormat="1" ht="15">
      <c r="A397" s="4" t="s">
        <v>634</v>
      </c>
      <c r="B397" s="4"/>
      <c r="C397" s="5"/>
      <c r="D397" s="5"/>
      <c r="E397" s="4"/>
      <c r="F397" s="5"/>
      <c r="G397" s="4"/>
      <c r="H397" s="5" t="s">
        <v>624</v>
      </c>
      <c r="I397" s="5" t="s">
        <v>624</v>
      </c>
      <c r="J397" s="170"/>
      <c r="K397" s="170"/>
      <c r="L397" s="170"/>
      <c r="M397" s="170"/>
      <c r="N397" s="170"/>
      <c r="O397" s="170"/>
      <c r="P397" s="170"/>
      <c r="Q397" s="171"/>
      <c r="R397" s="12"/>
      <c r="S397" s="170"/>
      <c r="T397" s="170"/>
      <c r="U397" s="170"/>
      <c r="V397" s="95"/>
      <c r="W397" s="95"/>
      <c r="X397" s="95"/>
      <c r="Y397" s="172"/>
      <c r="Z397" s="172"/>
      <c r="AA397" s="172"/>
      <c r="AB397" s="172"/>
      <c r="AC397" s="172"/>
      <c r="AD397" s="172"/>
      <c r="AE397" s="172"/>
      <c r="AF397" s="87">
        <v>354.03500000000008</v>
      </c>
      <c r="AG397" s="87">
        <v>296.71289999999999</v>
      </c>
      <c r="AH397" s="33"/>
      <c r="AI397" s="169"/>
      <c r="AJ397" s="169"/>
      <c r="AK397" s="169"/>
      <c r="BB397" s="5">
        <f t="shared" si="38"/>
        <v>2</v>
      </c>
      <c r="BC397" s="9">
        <f t="shared" si="39"/>
        <v>325.37395000000004</v>
      </c>
      <c r="BD397" s="9" t="str">
        <f t="shared" si="40"/>
        <v>325*</v>
      </c>
      <c r="BE397" s="5" t="s">
        <v>546</v>
      </c>
    </row>
    <row r="398" spans="1:57" customFormat="1" ht="15">
      <c r="A398" s="4" t="s">
        <v>635</v>
      </c>
      <c r="B398" s="4"/>
      <c r="C398" s="5"/>
      <c r="D398" s="5"/>
      <c r="E398" s="4"/>
      <c r="F398" s="5"/>
      <c r="G398" s="4"/>
      <c r="H398" s="5" t="s">
        <v>624</v>
      </c>
      <c r="I398" s="4"/>
      <c r="J398" s="170"/>
      <c r="K398" s="170"/>
      <c r="L398" s="170"/>
      <c r="M398" s="170"/>
      <c r="N398" s="170"/>
      <c r="O398" s="170"/>
      <c r="P398" s="170"/>
      <c r="Q398" s="171"/>
      <c r="R398" s="12"/>
      <c r="S398" s="170"/>
      <c r="T398" s="170"/>
      <c r="U398" s="170"/>
      <c r="V398" s="95"/>
      <c r="W398" s="95"/>
      <c r="X398" s="95"/>
      <c r="Y398" s="95"/>
      <c r="Z398" s="95"/>
      <c r="AA398" s="95"/>
      <c r="AB398" s="95"/>
      <c r="AC398" s="95"/>
      <c r="AD398" s="95"/>
      <c r="AE398" s="95"/>
      <c r="AF398" s="87">
        <v>329.56825000000003</v>
      </c>
      <c r="AG398" s="172"/>
      <c r="AH398" s="33"/>
      <c r="AI398" s="169"/>
      <c r="AJ398" s="169"/>
      <c r="AK398" s="169"/>
      <c r="BB398" s="5">
        <f t="shared" si="38"/>
        <v>1</v>
      </c>
      <c r="BC398" s="9">
        <f t="shared" si="39"/>
        <v>329.56825000000003</v>
      </c>
      <c r="BD398" s="9" t="str">
        <f t="shared" si="40"/>
        <v>-</v>
      </c>
      <c r="BE398" s="5" t="s">
        <v>31</v>
      </c>
    </row>
    <row r="399" spans="1:57" customFormat="1" ht="15">
      <c r="A399" s="4" t="s">
        <v>636</v>
      </c>
      <c r="B399" s="4"/>
      <c r="C399" s="5"/>
      <c r="D399" s="5"/>
      <c r="E399" s="4"/>
      <c r="F399" s="5"/>
      <c r="G399" s="4"/>
      <c r="H399" s="5" t="s">
        <v>624</v>
      </c>
      <c r="I399" s="5" t="s">
        <v>624</v>
      </c>
      <c r="J399" s="5" t="s">
        <v>624</v>
      </c>
      <c r="K399" s="170"/>
      <c r="L399" s="170"/>
      <c r="M399" s="170"/>
      <c r="N399" s="170"/>
      <c r="O399" s="170"/>
      <c r="P399" s="170"/>
      <c r="Q399" s="171"/>
      <c r="R399" s="12"/>
      <c r="S399" s="170"/>
      <c r="T399" s="170"/>
      <c r="U399" s="170"/>
      <c r="V399" s="95"/>
      <c r="W399" s="95"/>
      <c r="X399" s="95"/>
      <c r="Y399" s="95"/>
      <c r="Z399" s="95"/>
      <c r="AA399" s="95"/>
      <c r="AB399" s="95"/>
      <c r="AC399" s="95"/>
      <c r="AD399" s="95"/>
      <c r="AE399" s="95"/>
      <c r="AF399" s="87">
        <v>290.95137500000004</v>
      </c>
      <c r="AG399" s="87">
        <v>240.55212500000002</v>
      </c>
      <c r="AH399" s="87">
        <v>379.16697500000004</v>
      </c>
      <c r="AI399" s="169"/>
      <c r="AJ399" s="169"/>
      <c r="AK399" s="169"/>
      <c r="BB399" s="5">
        <f t="shared" si="38"/>
        <v>3</v>
      </c>
      <c r="BC399" s="9">
        <f t="shared" si="39"/>
        <v>303.55682500000006</v>
      </c>
      <c r="BD399" s="9">
        <f t="shared" si="40"/>
        <v>303.55682500000006</v>
      </c>
      <c r="BE399" s="5">
        <v>303.55682500000006</v>
      </c>
    </row>
    <row r="400" spans="1:57" customFormat="1" ht="15">
      <c r="A400" s="4" t="s">
        <v>637</v>
      </c>
      <c r="B400" s="4"/>
      <c r="C400" s="5"/>
      <c r="D400" s="5"/>
      <c r="E400" s="4"/>
      <c r="F400" s="5"/>
      <c r="G400" s="4"/>
      <c r="H400" s="5" t="s">
        <v>624</v>
      </c>
      <c r="I400" s="4"/>
      <c r="J400" s="170"/>
      <c r="K400" s="170"/>
      <c r="L400" s="170"/>
      <c r="M400" s="170"/>
      <c r="N400" s="170"/>
      <c r="O400" s="170"/>
      <c r="P400" s="170"/>
      <c r="Q400" s="171"/>
      <c r="R400" s="12"/>
      <c r="S400" s="170"/>
      <c r="T400" s="170"/>
      <c r="U400" s="170"/>
      <c r="V400" s="95"/>
      <c r="W400" s="95"/>
      <c r="X400" s="95"/>
      <c r="Y400" s="95"/>
      <c r="Z400" s="95"/>
      <c r="AA400" s="95"/>
      <c r="AB400" s="95"/>
      <c r="AC400" s="95"/>
      <c r="AD400" s="95"/>
      <c r="AE400" s="95"/>
      <c r="AF400" s="87">
        <v>281.64949999999999</v>
      </c>
      <c r="AG400" s="172"/>
      <c r="AH400" s="33"/>
      <c r="AI400" s="169"/>
      <c r="AJ400" s="169"/>
      <c r="AK400" s="169"/>
      <c r="BB400" s="5">
        <f t="shared" si="38"/>
        <v>1</v>
      </c>
      <c r="BC400" s="9">
        <f t="shared" si="39"/>
        <v>281.64949999999999</v>
      </c>
      <c r="BD400" s="9" t="str">
        <f t="shared" si="40"/>
        <v>-</v>
      </c>
      <c r="BE400" s="5" t="s">
        <v>31</v>
      </c>
    </row>
    <row r="401" spans="1:57" customFormat="1" ht="15">
      <c r="A401" s="83" t="s">
        <v>638</v>
      </c>
      <c r="B401" s="83"/>
      <c r="C401" s="88"/>
      <c r="D401" s="88"/>
      <c r="E401" s="83"/>
      <c r="F401" s="88"/>
      <c r="G401" s="83"/>
      <c r="H401" s="331" t="s">
        <v>624</v>
      </c>
      <c r="I401" s="331" t="s">
        <v>624</v>
      </c>
      <c r="J401" s="331" t="s">
        <v>624</v>
      </c>
      <c r="K401" s="331" t="s">
        <v>624</v>
      </c>
      <c r="L401" s="331" t="s">
        <v>624</v>
      </c>
      <c r="M401" s="331" t="s">
        <v>624</v>
      </c>
      <c r="N401" s="331" t="s">
        <v>624</v>
      </c>
      <c r="O401" s="331" t="s">
        <v>624</v>
      </c>
      <c r="P401" s="331" t="s">
        <v>624</v>
      </c>
      <c r="Q401" s="331" t="s">
        <v>624</v>
      </c>
      <c r="R401" s="175"/>
      <c r="S401" s="173"/>
      <c r="T401" s="173"/>
      <c r="U401" s="173"/>
      <c r="V401" s="176"/>
      <c r="W401" s="176"/>
      <c r="X401" s="176"/>
      <c r="Y401" s="177"/>
      <c r="Z401" s="177"/>
      <c r="AA401" s="177"/>
      <c r="AB401" s="177"/>
      <c r="AC401" s="177"/>
      <c r="AD401" s="177"/>
      <c r="AE401" s="177"/>
      <c r="AF401" s="84">
        <v>279.450875</v>
      </c>
      <c r="AG401" s="87">
        <v>262.62857500000001</v>
      </c>
      <c r="AH401" s="84">
        <v>382.29015000000004</v>
      </c>
      <c r="AI401" s="169"/>
      <c r="AJ401" s="169"/>
      <c r="AK401" s="169"/>
      <c r="BB401" s="5">
        <f t="shared" si="38"/>
        <v>3</v>
      </c>
      <c r="BC401" s="9">
        <f t="shared" si="39"/>
        <v>308.1232</v>
      </c>
      <c r="BD401" s="9">
        <f t="shared" si="40"/>
        <v>308.1232</v>
      </c>
      <c r="BE401" s="5">
        <v>308.1232</v>
      </c>
    </row>
    <row r="402" spans="1:57" customFormat="1" ht="15">
      <c r="A402" s="4" t="s">
        <v>639</v>
      </c>
      <c r="B402" s="4"/>
      <c r="C402" s="5"/>
      <c r="D402" s="5"/>
      <c r="E402" s="4"/>
      <c r="F402" s="5"/>
      <c r="G402" s="4"/>
      <c r="H402" s="5" t="s">
        <v>624</v>
      </c>
      <c r="I402" s="4"/>
      <c r="J402" s="170"/>
      <c r="K402" s="170"/>
      <c r="L402" s="170"/>
      <c r="M402" s="170"/>
      <c r="N402" s="170"/>
      <c r="O402" s="170"/>
      <c r="P402" s="170"/>
      <c r="Q402" s="171"/>
      <c r="R402" s="12"/>
      <c r="S402" s="170"/>
      <c r="T402" s="170"/>
      <c r="U402" s="170"/>
      <c r="V402" s="95"/>
      <c r="W402" s="95"/>
      <c r="X402" s="95"/>
      <c r="Y402" s="95"/>
      <c r="Z402" s="95"/>
      <c r="AA402" s="95"/>
      <c r="AB402" s="95"/>
      <c r="AC402" s="95"/>
      <c r="AD402" s="95"/>
      <c r="AE402" s="95"/>
      <c r="AF402" s="87">
        <v>276.91400000000004</v>
      </c>
      <c r="AG402" s="172"/>
      <c r="AH402" s="33"/>
      <c r="AI402" s="169"/>
      <c r="AJ402" s="169"/>
      <c r="AK402" s="169"/>
      <c r="BB402" s="5">
        <f t="shared" si="38"/>
        <v>1</v>
      </c>
      <c r="BC402" s="9">
        <f t="shared" si="39"/>
        <v>276.91400000000004</v>
      </c>
      <c r="BD402" s="9" t="str">
        <f t="shared" si="40"/>
        <v>-</v>
      </c>
      <c r="BE402" s="5" t="s">
        <v>31</v>
      </c>
    </row>
    <row r="403" spans="1:57" customFormat="1" ht="15">
      <c r="A403" s="4" t="s">
        <v>640</v>
      </c>
      <c r="B403" s="4"/>
      <c r="C403" s="5"/>
      <c r="D403" s="5"/>
      <c r="E403" s="4"/>
      <c r="F403" s="5"/>
      <c r="G403" s="4"/>
      <c r="H403" s="5" t="s">
        <v>624</v>
      </c>
      <c r="I403" s="4"/>
      <c r="J403" s="170"/>
      <c r="K403" s="170"/>
      <c r="L403" s="170"/>
      <c r="M403" s="170"/>
      <c r="N403" s="170"/>
      <c r="O403" s="170"/>
      <c r="P403" s="170"/>
      <c r="Q403" s="171"/>
      <c r="R403" s="12"/>
      <c r="S403" s="170"/>
      <c r="T403" s="170"/>
      <c r="U403" s="170"/>
      <c r="V403" s="172"/>
      <c r="W403" s="95"/>
      <c r="X403" s="95"/>
      <c r="Y403" s="172"/>
      <c r="Z403" s="172"/>
      <c r="AA403" s="172"/>
      <c r="AB403" s="172"/>
      <c r="AC403" s="172"/>
      <c r="AD403" s="172"/>
      <c r="AE403" s="172"/>
      <c r="AF403" s="87">
        <v>270.60000000000002</v>
      </c>
      <c r="AG403" s="87"/>
      <c r="AH403" s="87"/>
      <c r="AI403" s="169"/>
      <c r="AJ403" s="169"/>
      <c r="AK403" s="169"/>
      <c r="BB403" s="5">
        <f t="shared" si="38"/>
        <v>1</v>
      </c>
      <c r="BC403" s="9">
        <f t="shared" si="39"/>
        <v>270.60000000000002</v>
      </c>
      <c r="BD403" s="9" t="str">
        <f t="shared" si="40"/>
        <v>-</v>
      </c>
      <c r="BE403" s="5" t="s">
        <v>31</v>
      </c>
    </row>
    <row r="404" spans="1:57" customFormat="1" ht="15">
      <c r="A404" s="4" t="s">
        <v>641</v>
      </c>
      <c r="B404" s="4"/>
      <c r="C404" s="5"/>
      <c r="D404" s="5"/>
      <c r="E404" s="4"/>
      <c r="F404" s="5"/>
      <c r="G404" s="4"/>
      <c r="H404" s="5" t="s">
        <v>624</v>
      </c>
      <c r="J404" s="170"/>
      <c r="K404" s="170"/>
      <c r="L404" s="170"/>
      <c r="M404" s="170"/>
      <c r="N404" s="170"/>
      <c r="O404" s="170"/>
      <c r="P404" s="170"/>
      <c r="Q404" s="171"/>
      <c r="R404" s="12"/>
      <c r="S404" s="170"/>
      <c r="T404" s="170"/>
      <c r="U404" s="170"/>
      <c r="V404" s="172"/>
      <c r="W404" s="95"/>
      <c r="X404" s="95"/>
      <c r="Y404" s="95"/>
      <c r="Z404" s="95"/>
      <c r="AA404" s="95"/>
      <c r="AB404" s="95"/>
      <c r="AC404" s="95"/>
      <c r="AD404" s="95"/>
      <c r="AE404" s="95"/>
      <c r="AF404" s="87">
        <v>240.834</v>
      </c>
      <c r="AG404" s="87"/>
      <c r="AH404" s="87"/>
      <c r="AI404" s="169"/>
      <c r="AJ404" s="169"/>
      <c r="AK404" s="169"/>
      <c r="BB404" s="5">
        <f t="shared" si="38"/>
        <v>1</v>
      </c>
      <c r="BC404" s="9">
        <f t="shared" si="39"/>
        <v>240.834</v>
      </c>
      <c r="BD404" s="9" t="str">
        <f t="shared" si="40"/>
        <v>-</v>
      </c>
      <c r="BE404" s="5" t="s">
        <v>31</v>
      </c>
    </row>
    <row r="405" spans="1:57" customFormat="1" ht="15">
      <c r="A405" s="4" t="s">
        <v>642</v>
      </c>
      <c r="B405" s="4"/>
      <c r="C405" s="5"/>
      <c r="D405" s="5"/>
      <c r="E405" s="4"/>
      <c r="F405" s="5"/>
      <c r="G405" s="4"/>
      <c r="H405" s="5" t="s">
        <v>624</v>
      </c>
      <c r="I405" s="4"/>
      <c r="J405" s="170"/>
      <c r="K405" s="170"/>
      <c r="L405" s="170"/>
      <c r="M405" s="170"/>
      <c r="N405" s="170"/>
      <c r="O405" s="170"/>
      <c r="P405" s="170"/>
      <c r="Q405" s="171"/>
      <c r="R405" s="12"/>
      <c r="S405" s="170"/>
      <c r="T405" s="170"/>
      <c r="U405" s="170"/>
      <c r="V405" s="95"/>
      <c r="W405" s="95"/>
      <c r="X405" s="95"/>
      <c r="Y405" s="95"/>
      <c r="Z405" s="95"/>
      <c r="AA405" s="95"/>
      <c r="AB405" s="95"/>
      <c r="AC405" s="95"/>
      <c r="AD405" s="95"/>
      <c r="AE405" s="95"/>
      <c r="AF405" s="87">
        <v>140.71200000000002</v>
      </c>
      <c r="AG405" s="172"/>
      <c r="AH405" s="33"/>
      <c r="AI405" s="169"/>
      <c r="AJ405" s="169"/>
      <c r="AK405" s="169"/>
      <c r="BB405" s="5">
        <f t="shared" si="38"/>
        <v>1</v>
      </c>
      <c r="BC405" s="9">
        <f t="shared" si="39"/>
        <v>140.71200000000002</v>
      </c>
      <c r="BD405" s="9" t="str">
        <f t="shared" si="40"/>
        <v>-</v>
      </c>
      <c r="BE405" s="5" t="s">
        <v>31</v>
      </c>
    </row>
    <row r="406" spans="1:57" customFormat="1" ht="15">
      <c r="A406" s="4" t="s">
        <v>643</v>
      </c>
      <c r="B406" s="4"/>
      <c r="C406" s="5"/>
      <c r="D406" s="5"/>
      <c r="E406" s="4"/>
      <c r="F406" s="5"/>
      <c r="G406" s="4"/>
      <c r="H406" s="5" t="s">
        <v>624</v>
      </c>
      <c r="I406" s="4"/>
      <c r="J406" s="170"/>
      <c r="K406" s="170"/>
      <c r="L406" s="170"/>
      <c r="M406" s="170"/>
      <c r="N406" s="170"/>
      <c r="O406" s="170"/>
      <c r="P406" s="170"/>
      <c r="Q406" s="171"/>
      <c r="R406" s="12"/>
      <c r="S406" s="170"/>
      <c r="T406" s="170"/>
      <c r="U406" s="170"/>
      <c r="V406" s="95"/>
      <c r="W406" s="95"/>
      <c r="X406" s="95"/>
      <c r="Y406" s="95"/>
      <c r="Z406" s="95"/>
      <c r="AA406" s="95"/>
      <c r="AB406" s="95"/>
      <c r="AC406" s="95"/>
      <c r="AD406" s="95"/>
      <c r="AE406" s="95"/>
      <c r="AF406" s="87">
        <v>93.526124999999993</v>
      </c>
      <c r="AG406" s="172"/>
      <c r="AH406" s="33"/>
      <c r="AI406" s="169"/>
      <c r="AJ406" s="169"/>
      <c r="AK406" s="169"/>
      <c r="BB406" s="5">
        <f t="shared" si="38"/>
        <v>1</v>
      </c>
      <c r="BC406" s="9">
        <f t="shared" si="39"/>
        <v>93.526124999999993</v>
      </c>
      <c r="BD406" s="9" t="str">
        <f t="shared" si="40"/>
        <v>-</v>
      </c>
      <c r="BE406" s="5" t="s">
        <v>31</v>
      </c>
    </row>
    <row r="407" spans="1:57" customFormat="1" ht="15">
      <c r="A407" s="4" t="s">
        <v>644</v>
      </c>
      <c r="B407" s="4"/>
      <c r="C407" s="5"/>
      <c r="D407" s="5"/>
      <c r="E407" s="4"/>
      <c r="F407" s="5"/>
      <c r="G407" s="4"/>
      <c r="H407" s="5" t="s">
        <v>624</v>
      </c>
      <c r="I407" s="4"/>
      <c r="J407" s="170"/>
      <c r="K407" s="170"/>
      <c r="L407" s="170"/>
      <c r="M407" s="170"/>
      <c r="N407" s="170"/>
      <c r="O407" s="170"/>
      <c r="P407" s="170"/>
      <c r="Q407" s="171"/>
      <c r="R407" s="12"/>
      <c r="S407" s="170"/>
      <c r="T407" s="170"/>
      <c r="U407" s="170"/>
      <c r="V407" s="95"/>
      <c r="W407" s="95"/>
      <c r="X407" s="95"/>
      <c r="Y407" s="172"/>
      <c r="Z407" s="172"/>
      <c r="AA407" s="172"/>
      <c r="AB407" s="172"/>
      <c r="AC407" s="172"/>
      <c r="AD407" s="172"/>
      <c r="AE407" s="172"/>
      <c r="AF407" s="87">
        <v>391.80625000000003</v>
      </c>
      <c r="AG407" s="172"/>
      <c r="AH407" s="33"/>
      <c r="AI407" s="169"/>
      <c r="AJ407" s="169"/>
      <c r="AK407" s="169"/>
      <c r="BB407" s="5">
        <f t="shared" si="38"/>
        <v>1</v>
      </c>
      <c r="BC407" s="9">
        <f t="shared" si="39"/>
        <v>391.80625000000003</v>
      </c>
      <c r="BD407" s="9" t="str">
        <f t="shared" si="40"/>
        <v>-</v>
      </c>
      <c r="BE407" s="5" t="s">
        <v>31</v>
      </c>
    </row>
    <row r="408" spans="1:57" customFormat="1" ht="15">
      <c r="A408" s="4" t="s">
        <v>645</v>
      </c>
      <c r="B408" s="4"/>
      <c r="C408" s="5"/>
      <c r="D408" s="5"/>
      <c r="E408" s="4"/>
      <c r="F408" s="5"/>
      <c r="G408" s="4"/>
      <c r="H408" s="5" t="s">
        <v>624</v>
      </c>
      <c r="I408" s="4"/>
      <c r="J408" s="170"/>
      <c r="K408" s="170"/>
      <c r="L408" s="170"/>
      <c r="M408" s="170"/>
      <c r="N408" s="170"/>
      <c r="O408" s="170"/>
      <c r="P408" s="170"/>
      <c r="Q408" s="171"/>
      <c r="R408" s="12"/>
      <c r="S408" s="170"/>
      <c r="T408" s="170"/>
      <c r="U408" s="170"/>
      <c r="V408" s="95"/>
      <c r="W408" s="95"/>
      <c r="X408" s="95"/>
      <c r="Y408" s="95"/>
      <c r="Z408" s="95"/>
      <c r="AA408" s="95"/>
      <c r="AB408" s="95"/>
      <c r="AC408" s="95"/>
      <c r="AD408" s="95"/>
      <c r="AE408" s="95"/>
      <c r="AF408" s="87">
        <v>340.89962500000001</v>
      </c>
      <c r="AG408" s="172"/>
      <c r="AH408" s="33"/>
      <c r="AI408" s="169"/>
      <c r="AJ408" s="169"/>
      <c r="AK408" s="169"/>
      <c r="BB408" s="5">
        <f t="shared" si="38"/>
        <v>1</v>
      </c>
      <c r="BC408" s="9">
        <f t="shared" si="39"/>
        <v>340.89962500000001</v>
      </c>
      <c r="BD408" s="9" t="str">
        <f t="shared" si="40"/>
        <v>-</v>
      </c>
      <c r="BE408" s="5" t="s">
        <v>31</v>
      </c>
    </row>
    <row r="409" spans="1:57" customFormat="1" ht="15">
      <c r="A409" s="4" t="s">
        <v>646</v>
      </c>
      <c r="B409" s="4"/>
      <c r="C409" s="5"/>
      <c r="D409" s="5"/>
      <c r="E409" s="4"/>
      <c r="F409" s="5"/>
      <c r="G409" s="4"/>
      <c r="H409" s="5" t="s">
        <v>624</v>
      </c>
      <c r="I409" s="4"/>
      <c r="J409" s="170"/>
      <c r="K409" s="170"/>
      <c r="L409" s="170"/>
      <c r="M409" s="170"/>
      <c r="N409" s="170"/>
      <c r="O409" s="170"/>
      <c r="P409" s="170"/>
      <c r="Q409" s="171"/>
      <c r="R409" s="12"/>
      <c r="S409" s="170"/>
      <c r="T409" s="170"/>
      <c r="U409" s="170"/>
      <c r="V409" s="95"/>
      <c r="W409" s="95"/>
      <c r="X409" s="95"/>
      <c r="Y409" s="172"/>
      <c r="Z409" s="172"/>
      <c r="AA409" s="172"/>
      <c r="AB409" s="172"/>
      <c r="AC409" s="172"/>
      <c r="AD409" s="172"/>
      <c r="AE409" s="172"/>
      <c r="AF409" s="87">
        <v>299.06937500000004</v>
      </c>
      <c r="AG409" s="172"/>
      <c r="AH409" s="33"/>
      <c r="AI409" s="169"/>
      <c r="AJ409" s="169"/>
      <c r="AK409" s="169"/>
      <c r="BB409" s="5">
        <f t="shared" si="38"/>
        <v>1</v>
      </c>
      <c r="BC409" s="9">
        <f t="shared" si="39"/>
        <v>299.06937500000004</v>
      </c>
      <c r="BD409" s="9" t="str">
        <f t="shared" si="40"/>
        <v>-</v>
      </c>
      <c r="BE409" s="5" t="s">
        <v>31</v>
      </c>
    </row>
    <row r="410" spans="1:57" customFormat="1" ht="15">
      <c r="A410" s="4" t="s">
        <v>647</v>
      </c>
      <c r="B410" s="4"/>
      <c r="C410" s="5"/>
      <c r="D410" s="5"/>
      <c r="E410" s="4"/>
      <c r="F410" s="5"/>
      <c r="G410" s="4"/>
      <c r="H410" s="5" t="s">
        <v>624</v>
      </c>
      <c r="I410" s="5" t="s">
        <v>624</v>
      </c>
      <c r="J410" s="170"/>
      <c r="K410" s="170"/>
      <c r="L410" s="170"/>
      <c r="M410" s="170"/>
      <c r="N410" s="170"/>
      <c r="O410" s="170"/>
      <c r="P410" s="170"/>
      <c r="Q410" s="171"/>
      <c r="R410" s="12"/>
      <c r="S410" s="170"/>
      <c r="T410" s="170"/>
      <c r="U410" s="170"/>
      <c r="V410" s="95"/>
      <c r="W410" s="95"/>
      <c r="X410" s="95"/>
      <c r="Y410" s="95"/>
      <c r="Z410" s="95"/>
      <c r="AA410" s="95"/>
      <c r="AB410" s="95"/>
      <c r="AC410" s="95"/>
      <c r="AD410" s="95"/>
      <c r="AE410" s="95"/>
      <c r="AF410" s="87">
        <v>269.97987499999999</v>
      </c>
      <c r="AG410" s="87">
        <v>423.87235000000004</v>
      </c>
      <c r="AH410" s="33"/>
      <c r="AI410" s="169"/>
      <c r="AJ410" s="169"/>
      <c r="AK410" s="169"/>
      <c r="BB410" s="5">
        <f t="shared" si="38"/>
        <v>2</v>
      </c>
      <c r="BC410" s="9">
        <f t="shared" si="39"/>
        <v>346.92611250000004</v>
      </c>
      <c r="BD410" s="9" t="str">
        <f t="shared" si="40"/>
        <v>347*</v>
      </c>
      <c r="BE410" s="5" t="s">
        <v>648</v>
      </c>
    </row>
    <row r="411" spans="1:57" customFormat="1" ht="15">
      <c r="A411" s="83" t="s">
        <v>139</v>
      </c>
      <c r="B411" s="83"/>
      <c r="C411" s="88"/>
      <c r="D411" s="88"/>
      <c r="E411" s="83"/>
      <c r="F411" s="88"/>
      <c r="G411" s="83"/>
      <c r="H411" s="331" t="s">
        <v>624</v>
      </c>
      <c r="I411" s="331" t="s">
        <v>624</v>
      </c>
      <c r="J411" s="331" t="s">
        <v>624</v>
      </c>
      <c r="K411" s="173"/>
      <c r="L411" s="173"/>
      <c r="M411" s="173"/>
      <c r="N411" s="173"/>
      <c r="O411" s="173"/>
      <c r="P411" s="173"/>
      <c r="Q411" s="174"/>
      <c r="R411" s="175"/>
      <c r="S411" s="173"/>
      <c r="T411" s="173"/>
      <c r="U411" s="173"/>
      <c r="V411" s="176"/>
      <c r="W411" s="176"/>
      <c r="X411" s="176"/>
      <c r="Y411" s="176"/>
      <c r="Z411" s="176"/>
      <c r="AA411" s="176"/>
      <c r="AB411" s="176"/>
      <c r="AC411" s="176"/>
      <c r="AD411" s="176"/>
      <c r="AE411" s="176"/>
      <c r="AF411" s="84">
        <v>177.58125000000001</v>
      </c>
      <c r="AG411" s="84">
        <v>204.91185000000002</v>
      </c>
      <c r="AH411" s="84">
        <v>339.40005000000008</v>
      </c>
      <c r="AI411" s="169"/>
      <c r="AJ411" s="169"/>
      <c r="AK411" s="169"/>
      <c r="BB411" s="5">
        <f t="shared" si="38"/>
        <v>3</v>
      </c>
      <c r="BC411" s="9">
        <f t="shared" si="39"/>
        <v>240.63105000000004</v>
      </c>
      <c r="BD411" s="9">
        <f t="shared" si="40"/>
        <v>240.63105000000004</v>
      </c>
      <c r="BE411" s="5">
        <v>240.63105000000004</v>
      </c>
    </row>
    <row r="412" spans="1:57" customFormat="1" ht="15">
      <c r="A412" s="4" t="s">
        <v>649</v>
      </c>
      <c r="B412" s="4"/>
      <c r="C412" s="5"/>
      <c r="D412" s="5"/>
      <c r="E412" s="4"/>
      <c r="F412" s="5"/>
      <c r="G412" s="4"/>
      <c r="H412" s="5" t="s">
        <v>624</v>
      </c>
      <c r="I412" s="4"/>
      <c r="J412" s="170"/>
      <c r="K412" s="170"/>
      <c r="L412" s="170"/>
      <c r="M412" s="170"/>
      <c r="N412" s="170"/>
      <c r="O412" s="170"/>
      <c r="P412" s="170"/>
      <c r="Q412" s="171"/>
      <c r="R412" s="12"/>
      <c r="S412" s="170"/>
      <c r="T412" s="170"/>
      <c r="U412" s="170"/>
      <c r="V412" s="95"/>
      <c r="W412" s="95"/>
      <c r="X412" s="95"/>
      <c r="Y412" s="172"/>
      <c r="Z412" s="172"/>
      <c r="AA412" s="172"/>
      <c r="AB412" s="172"/>
      <c r="AC412" s="172"/>
      <c r="AD412" s="172"/>
      <c r="AE412" s="172"/>
      <c r="AF412" s="87">
        <v>114.610375</v>
      </c>
      <c r="AG412" s="172"/>
      <c r="AH412" s="33"/>
      <c r="AI412" s="169"/>
      <c r="AJ412" s="169"/>
      <c r="AK412" s="169"/>
      <c r="BB412" s="5">
        <f t="shared" si="38"/>
        <v>1</v>
      </c>
      <c r="BC412" s="9">
        <f t="shared" si="39"/>
        <v>114.610375</v>
      </c>
      <c r="BD412" s="9" t="str">
        <f t="shared" si="40"/>
        <v>-</v>
      </c>
      <c r="BE412" s="5" t="s">
        <v>31</v>
      </c>
    </row>
    <row r="413" spans="1:57" ht="15" customHeight="1">
      <c r="A413" s="4" t="s">
        <v>628</v>
      </c>
      <c r="I413" s="5" t="s">
        <v>624</v>
      </c>
      <c r="L413" s="87"/>
      <c r="M413" s="87"/>
      <c r="N413" s="87"/>
      <c r="O413" s="87"/>
      <c r="P413" s="87"/>
      <c r="Q413" s="87"/>
      <c r="R413" s="87"/>
      <c r="S413" s="78"/>
      <c r="T413" s="78"/>
      <c r="U413" s="78"/>
      <c r="V413" s="87"/>
      <c r="W413" s="87"/>
      <c r="X413" s="87"/>
      <c r="Y413" s="87"/>
      <c r="Z413" s="87"/>
      <c r="AA413" s="87"/>
      <c r="AB413" s="87"/>
      <c r="AC413" s="87"/>
      <c r="AD413" s="87"/>
      <c r="AE413" s="87"/>
      <c r="AF413" s="87"/>
      <c r="AG413" s="87">
        <v>222.760175</v>
      </c>
      <c r="AH413" s="87"/>
      <c r="AJ413" s="86"/>
      <c r="AK413" s="86"/>
      <c r="AL413" s="24"/>
      <c r="AW413" s="4"/>
      <c r="AX413" s="4"/>
      <c r="AY413" s="4"/>
      <c r="AZ413" s="4"/>
      <c r="BA413" s="4"/>
      <c r="BB413" s="5">
        <f t="shared" ref="BB413:BB439" si="41">COUNTA(AG413:AI413)</f>
        <v>1</v>
      </c>
      <c r="BC413" s="9">
        <f t="shared" ref="BC413:BC439" si="42">AVERAGE(AG413:AI413)</f>
        <v>222.760175</v>
      </c>
      <c r="BD413" s="9" t="str">
        <f>IF(BB413=3,BC413,IF(BB413=2,ROUND(BC413,0)&amp;"*",IF(BB413=1,"-")))</f>
        <v>-</v>
      </c>
      <c r="BE413" s="5" t="s">
        <v>31</v>
      </c>
    </row>
    <row r="414" spans="1:57" ht="15" customHeight="1">
      <c r="A414" s="4" t="s">
        <v>650</v>
      </c>
      <c r="I414" s="5" t="s">
        <v>624</v>
      </c>
      <c r="J414" s="5" t="s">
        <v>624</v>
      </c>
      <c r="L414" s="87"/>
      <c r="M414" s="87"/>
      <c r="N414" s="87"/>
      <c r="O414" s="87"/>
      <c r="P414" s="87"/>
      <c r="Q414" s="87"/>
      <c r="R414" s="87"/>
      <c r="S414" s="78"/>
      <c r="T414" s="78"/>
      <c r="U414" s="78"/>
      <c r="V414" s="87"/>
      <c r="W414" s="87"/>
      <c r="X414" s="87"/>
      <c r="Y414" s="87"/>
      <c r="Z414" s="87"/>
      <c r="AA414" s="87"/>
      <c r="AB414" s="87"/>
      <c r="AC414" s="87"/>
      <c r="AD414" s="87"/>
      <c r="AE414" s="87"/>
      <c r="AF414" s="87"/>
      <c r="AG414" s="87">
        <v>214.23627500000001</v>
      </c>
      <c r="AH414" s="87">
        <v>327.75297500000011</v>
      </c>
      <c r="AJ414" s="86"/>
      <c r="AK414" s="86"/>
      <c r="AL414" s="24"/>
      <c r="AW414" s="4"/>
      <c r="AX414" s="4"/>
      <c r="AY414" s="4"/>
      <c r="AZ414" s="4"/>
      <c r="BA414" s="4"/>
      <c r="BB414" s="5">
        <f t="shared" si="41"/>
        <v>2</v>
      </c>
      <c r="BC414" s="9">
        <f t="shared" si="42"/>
        <v>270.99462500000004</v>
      </c>
      <c r="BD414" s="9" t="str">
        <f t="shared" ref="BD414:BD439" si="43">IF(BB414=3,BC414,IF(BB414=2,ROUND(BC414,0)&amp;"*",IF(BB414=1,"-")))</f>
        <v>271*</v>
      </c>
      <c r="BE414" s="5" t="s">
        <v>651</v>
      </c>
    </row>
    <row r="415" spans="1:57" ht="15" customHeight="1">
      <c r="A415" s="4" t="s">
        <v>389</v>
      </c>
      <c r="I415" s="5" t="s">
        <v>624</v>
      </c>
      <c r="L415" s="87"/>
      <c r="M415" s="87"/>
      <c r="N415" s="87"/>
      <c r="O415" s="87"/>
      <c r="P415" s="87"/>
      <c r="Q415" s="87"/>
      <c r="R415" s="87"/>
      <c r="S415" s="78"/>
      <c r="T415" s="78"/>
      <c r="U415" s="78"/>
      <c r="V415" s="87"/>
      <c r="W415" s="87"/>
      <c r="X415" s="87"/>
      <c r="Y415" s="87"/>
      <c r="Z415" s="87"/>
      <c r="AA415" s="87"/>
      <c r="AB415" s="87"/>
      <c r="AC415" s="87"/>
      <c r="AD415" s="87"/>
      <c r="AE415" s="87"/>
      <c r="AF415" s="87"/>
      <c r="AG415" s="87">
        <v>425.77782500000012</v>
      </c>
      <c r="AH415" s="87"/>
      <c r="AJ415" s="86"/>
      <c r="AK415" s="86"/>
      <c r="AL415" s="24"/>
      <c r="AW415" s="4"/>
      <c r="AX415" s="4"/>
      <c r="AY415" s="4"/>
      <c r="AZ415" s="4"/>
      <c r="BA415" s="4"/>
      <c r="BB415" s="5">
        <f t="shared" si="41"/>
        <v>1</v>
      </c>
      <c r="BC415" s="9">
        <f t="shared" si="42"/>
        <v>425.77782500000012</v>
      </c>
      <c r="BD415" s="9" t="str">
        <f t="shared" si="43"/>
        <v>-</v>
      </c>
      <c r="BE415" s="5" t="s">
        <v>31</v>
      </c>
    </row>
    <row r="416" spans="1:57" ht="15" customHeight="1">
      <c r="A416" s="4" t="s">
        <v>652</v>
      </c>
      <c r="I416" s="5" t="s">
        <v>624</v>
      </c>
      <c r="L416" s="87"/>
      <c r="M416" s="87"/>
      <c r="N416" s="87"/>
      <c r="O416" s="87"/>
      <c r="P416" s="87"/>
      <c r="Q416" s="87"/>
      <c r="R416" s="87"/>
      <c r="S416" s="78"/>
      <c r="T416" s="78"/>
      <c r="U416" s="78"/>
      <c r="V416" s="87"/>
      <c r="W416" s="87"/>
      <c r="X416" s="87"/>
      <c r="Y416" s="87"/>
      <c r="Z416" s="87"/>
      <c r="AA416" s="87"/>
      <c r="AB416" s="87"/>
      <c r="AC416" s="87"/>
      <c r="AD416" s="87"/>
      <c r="AE416" s="87"/>
      <c r="AF416" s="87"/>
      <c r="AG416" s="87">
        <v>233.55035000000001</v>
      </c>
      <c r="AH416" s="87"/>
      <c r="AJ416" s="86"/>
      <c r="AK416" s="86"/>
      <c r="AL416" s="24"/>
      <c r="AW416" s="4"/>
      <c r="AX416" s="4"/>
      <c r="AY416" s="4"/>
      <c r="AZ416" s="4"/>
      <c r="BA416" s="4"/>
      <c r="BB416" s="5">
        <f t="shared" si="41"/>
        <v>1</v>
      </c>
      <c r="BC416" s="9">
        <f t="shared" si="42"/>
        <v>233.55035000000001</v>
      </c>
      <c r="BD416" s="9" t="str">
        <f t="shared" si="43"/>
        <v>-</v>
      </c>
      <c r="BE416" s="5" t="s">
        <v>31</v>
      </c>
    </row>
    <row r="417" spans="1:57" ht="15" customHeight="1">
      <c r="A417" s="4" t="s">
        <v>653</v>
      </c>
      <c r="I417" s="5" t="s">
        <v>624</v>
      </c>
      <c r="L417" s="87"/>
      <c r="M417" s="87"/>
      <c r="N417" s="87"/>
      <c r="O417" s="87"/>
      <c r="P417" s="87"/>
      <c r="Q417" s="87"/>
      <c r="R417" s="87"/>
      <c r="S417" s="78"/>
      <c r="T417" s="78"/>
      <c r="U417" s="78"/>
      <c r="V417" s="87"/>
      <c r="W417" s="87"/>
      <c r="X417" s="87"/>
      <c r="Y417" s="87"/>
      <c r="Z417" s="87"/>
      <c r="AA417" s="87"/>
      <c r="AB417" s="87"/>
      <c r="AC417" s="87"/>
      <c r="AD417" s="87"/>
      <c r="AE417" s="87"/>
      <c r="AF417" s="87"/>
      <c r="AG417" s="87">
        <v>234.33960000000002</v>
      </c>
      <c r="AH417" s="87"/>
      <c r="AJ417" s="86"/>
      <c r="AK417" s="86"/>
      <c r="AL417" s="24"/>
      <c r="AW417" s="4"/>
      <c r="AX417" s="4"/>
      <c r="AY417" s="4"/>
      <c r="AZ417" s="4"/>
      <c r="BA417" s="4"/>
      <c r="BB417" s="5">
        <f t="shared" si="41"/>
        <v>1</v>
      </c>
      <c r="BC417" s="9">
        <f t="shared" si="42"/>
        <v>234.33960000000002</v>
      </c>
      <c r="BD417" s="9" t="str">
        <f t="shared" si="43"/>
        <v>-</v>
      </c>
      <c r="BE417" s="5" t="s">
        <v>31</v>
      </c>
    </row>
    <row r="418" spans="1:57" ht="15" customHeight="1">
      <c r="A418" s="4" t="s">
        <v>654</v>
      </c>
      <c r="I418" s="5" t="s">
        <v>624</v>
      </c>
      <c r="L418" s="87"/>
      <c r="M418" s="87"/>
      <c r="N418" s="87"/>
      <c r="O418" s="87"/>
      <c r="P418" s="87"/>
      <c r="Q418" s="87"/>
      <c r="R418" s="87"/>
      <c r="S418" s="78"/>
      <c r="T418" s="78"/>
      <c r="U418" s="78"/>
      <c r="V418" s="87"/>
      <c r="W418" s="87"/>
      <c r="X418" s="87"/>
      <c r="Y418" s="87"/>
      <c r="Z418" s="87"/>
      <c r="AA418" s="87"/>
      <c r="AB418" s="87"/>
      <c r="AC418" s="87"/>
      <c r="AD418" s="87"/>
      <c r="AE418" s="87"/>
      <c r="AF418" s="87"/>
      <c r="AG418" s="87">
        <v>149.94622500000003</v>
      </c>
      <c r="AH418" s="87"/>
      <c r="AJ418" s="86"/>
      <c r="AK418" s="86"/>
      <c r="AL418" s="24"/>
      <c r="AW418" s="4"/>
      <c r="AX418" s="4"/>
      <c r="AY418" s="4"/>
      <c r="AZ418" s="4"/>
      <c r="BA418" s="4"/>
      <c r="BB418" s="5">
        <f t="shared" si="41"/>
        <v>1</v>
      </c>
      <c r="BC418" s="9">
        <f t="shared" si="42"/>
        <v>149.94622500000003</v>
      </c>
      <c r="BD418" s="9" t="str">
        <f t="shared" si="43"/>
        <v>-</v>
      </c>
      <c r="BE418" s="5" t="s">
        <v>31</v>
      </c>
    </row>
    <row r="419" spans="1:57" ht="15" customHeight="1">
      <c r="A419" s="4" t="s">
        <v>636</v>
      </c>
      <c r="I419" s="5" t="s">
        <v>624</v>
      </c>
      <c r="J419" s="5" t="s">
        <v>624</v>
      </c>
      <c r="L419" s="87"/>
      <c r="M419" s="87"/>
      <c r="N419" s="87"/>
      <c r="O419" s="87"/>
      <c r="P419" s="87"/>
      <c r="Q419" s="87"/>
      <c r="R419" s="87"/>
      <c r="S419" s="78"/>
      <c r="T419" s="78"/>
      <c r="U419" s="78"/>
      <c r="V419" s="87"/>
      <c r="W419" s="87"/>
      <c r="X419" s="87"/>
      <c r="Y419" s="87"/>
      <c r="Z419" s="87"/>
      <c r="AA419" s="87"/>
      <c r="AB419" s="87"/>
      <c r="AC419" s="87"/>
      <c r="AD419" s="87"/>
      <c r="AE419" s="87"/>
      <c r="AF419" s="87"/>
      <c r="AG419" s="87">
        <v>240.55212500000002</v>
      </c>
      <c r="AH419" s="87">
        <v>379.16697500000004</v>
      </c>
      <c r="AJ419" s="86"/>
      <c r="AK419" s="86"/>
      <c r="AL419" s="24"/>
      <c r="AW419" s="4"/>
      <c r="AX419" s="4"/>
      <c r="AY419" s="4"/>
      <c r="AZ419" s="4"/>
      <c r="BA419" s="4"/>
      <c r="BB419" s="5">
        <f t="shared" si="41"/>
        <v>2</v>
      </c>
      <c r="BC419" s="9">
        <f t="shared" si="42"/>
        <v>309.85955000000001</v>
      </c>
      <c r="BD419" s="9" t="str">
        <f t="shared" si="43"/>
        <v>310*</v>
      </c>
      <c r="BE419" s="5" t="s">
        <v>655</v>
      </c>
    </row>
    <row r="420" spans="1:57" ht="15" customHeight="1">
      <c r="A420" s="4" t="s">
        <v>395</v>
      </c>
      <c r="I420" s="5" t="s">
        <v>624</v>
      </c>
      <c r="J420" s="5" t="s">
        <v>624</v>
      </c>
      <c r="K420" s="87" t="s">
        <v>624</v>
      </c>
      <c r="L420" s="87"/>
      <c r="M420" s="87"/>
      <c r="N420" s="87"/>
      <c r="O420" s="87"/>
      <c r="P420" s="87"/>
      <c r="Q420" s="87"/>
      <c r="R420" s="87"/>
      <c r="S420" s="78"/>
      <c r="T420" s="78"/>
      <c r="U420" s="78"/>
      <c r="V420" s="87"/>
      <c r="W420" s="87"/>
      <c r="X420" s="87"/>
      <c r="Y420" s="87"/>
      <c r="Z420" s="87"/>
      <c r="AA420" s="87"/>
      <c r="AB420" s="87"/>
      <c r="AC420" s="87"/>
      <c r="AD420" s="87"/>
      <c r="AE420" s="87"/>
      <c r="AF420" s="87"/>
      <c r="AG420" s="87">
        <v>212.80435000000006</v>
      </c>
      <c r="AH420" s="87">
        <v>258.81762500000002</v>
      </c>
      <c r="AI420" s="87">
        <v>242.27125999999998</v>
      </c>
      <c r="AJ420" s="86"/>
      <c r="AK420" s="86"/>
      <c r="AL420" s="24"/>
      <c r="AW420" s="4"/>
      <c r="AX420" s="4"/>
      <c r="AY420" s="4"/>
      <c r="AZ420" s="4"/>
      <c r="BA420" s="4"/>
      <c r="BB420" s="5">
        <f t="shared" si="41"/>
        <v>3</v>
      </c>
      <c r="BC420" s="9">
        <f t="shared" si="42"/>
        <v>237.96441166666668</v>
      </c>
      <c r="BD420" s="9">
        <f t="shared" si="43"/>
        <v>237.96441166666668</v>
      </c>
      <c r="BE420" s="5">
        <v>237.96441166666668</v>
      </c>
    </row>
    <row r="421" spans="1:57" ht="15" customHeight="1">
      <c r="A421" s="4" t="s">
        <v>435</v>
      </c>
      <c r="I421" s="5" t="s">
        <v>624</v>
      </c>
      <c r="L421" s="87"/>
      <c r="M421" s="87"/>
      <c r="N421" s="87"/>
      <c r="O421" s="87"/>
      <c r="P421" s="87"/>
      <c r="Q421" s="87"/>
      <c r="R421" s="87"/>
      <c r="S421" s="78"/>
      <c r="T421" s="78"/>
      <c r="U421" s="78"/>
      <c r="V421" s="87"/>
      <c r="W421" s="87"/>
      <c r="X421" s="87"/>
      <c r="Y421" s="87"/>
      <c r="Z421" s="87"/>
      <c r="AA421" s="87"/>
      <c r="AB421" s="87"/>
      <c r="AC421" s="87"/>
      <c r="AD421" s="87"/>
      <c r="AE421" s="87"/>
      <c r="AF421" s="87"/>
      <c r="AG421" s="87">
        <v>213.42447500000003</v>
      </c>
      <c r="AH421" s="87"/>
      <c r="AJ421" s="86"/>
      <c r="AK421" s="86"/>
      <c r="AL421" s="24"/>
      <c r="AW421" s="4"/>
      <c r="AX421" s="4"/>
      <c r="AY421" s="4"/>
      <c r="AZ421" s="4"/>
      <c r="BA421" s="4"/>
      <c r="BB421" s="5">
        <f t="shared" si="41"/>
        <v>1</v>
      </c>
      <c r="BC421" s="9">
        <f t="shared" si="42"/>
        <v>213.42447500000003</v>
      </c>
      <c r="BD421" s="9" t="str">
        <f t="shared" si="43"/>
        <v>-</v>
      </c>
      <c r="BE421" s="5" t="s">
        <v>31</v>
      </c>
    </row>
    <row r="422" spans="1:57" ht="15" customHeight="1">
      <c r="A422" s="4" t="s">
        <v>656</v>
      </c>
      <c r="I422" s="5" t="s">
        <v>624</v>
      </c>
      <c r="L422" s="87"/>
      <c r="M422" s="87"/>
      <c r="N422" s="87"/>
      <c r="O422" s="87"/>
      <c r="P422" s="87"/>
      <c r="Q422" s="87"/>
      <c r="R422" s="87"/>
      <c r="S422" s="78"/>
      <c r="T422" s="78"/>
      <c r="U422" s="78"/>
      <c r="V422" s="87"/>
      <c r="W422" s="87"/>
      <c r="X422" s="87"/>
      <c r="Y422" s="87"/>
      <c r="Z422" s="87"/>
      <c r="AA422" s="87"/>
      <c r="AB422" s="87"/>
      <c r="AC422" s="87"/>
      <c r="AD422" s="87"/>
      <c r="AE422" s="87"/>
      <c r="AF422" s="87"/>
      <c r="AG422" s="87">
        <v>545.41685000000007</v>
      </c>
      <c r="AH422" s="87"/>
      <c r="AJ422" s="86"/>
      <c r="AK422" s="86"/>
      <c r="AL422" s="24"/>
      <c r="AW422" s="4"/>
      <c r="AX422" s="4"/>
      <c r="AY422" s="4"/>
      <c r="AZ422" s="4"/>
      <c r="BA422" s="4"/>
      <c r="BB422" s="5">
        <f t="shared" si="41"/>
        <v>1</v>
      </c>
      <c r="BC422" s="9">
        <f t="shared" si="42"/>
        <v>545.41685000000007</v>
      </c>
      <c r="BD422" s="9" t="str">
        <f t="shared" si="43"/>
        <v>-</v>
      </c>
      <c r="BE422" s="5" t="s">
        <v>31</v>
      </c>
    </row>
    <row r="423" spans="1:57" ht="15" customHeight="1">
      <c r="A423" s="4" t="s">
        <v>657</v>
      </c>
      <c r="I423" s="5" t="s">
        <v>624</v>
      </c>
      <c r="L423" s="87"/>
      <c r="M423" s="87"/>
      <c r="N423" s="87"/>
      <c r="O423" s="87"/>
      <c r="P423" s="87"/>
      <c r="Q423" s="87"/>
      <c r="R423" s="87"/>
      <c r="S423" s="78"/>
      <c r="T423" s="78"/>
      <c r="U423" s="78"/>
      <c r="V423" s="87"/>
      <c r="W423" s="87"/>
      <c r="X423" s="87"/>
      <c r="Y423" s="87"/>
      <c r="Z423" s="87"/>
      <c r="AA423" s="87"/>
      <c r="AB423" s="87"/>
      <c r="AC423" s="87"/>
      <c r="AD423" s="87"/>
      <c r="AE423" s="87"/>
      <c r="AF423" s="87"/>
      <c r="AG423" s="87">
        <v>326.38869999999997</v>
      </c>
      <c r="AH423" s="87"/>
      <c r="AJ423" s="86"/>
      <c r="AK423" s="86"/>
      <c r="AL423" s="24"/>
      <c r="AW423" s="4"/>
      <c r="AX423" s="4"/>
      <c r="AY423" s="4"/>
      <c r="AZ423" s="4"/>
      <c r="BA423" s="4"/>
      <c r="BB423" s="5">
        <f t="shared" si="41"/>
        <v>1</v>
      </c>
      <c r="BC423" s="9">
        <f t="shared" si="42"/>
        <v>326.38869999999997</v>
      </c>
      <c r="BD423" s="9" t="str">
        <f t="shared" si="43"/>
        <v>-</v>
      </c>
      <c r="BE423" s="5" t="s">
        <v>31</v>
      </c>
    </row>
    <row r="424" spans="1:57" ht="15" customHeight="1">
      <c r="A424" s="4" t="s">
        <v>627</v>
      </c>
      <c r="I424" s="5" t="s">
        <v>624</v>
      </c>
      <c r="L424" s="87"/>
      <c r="M424" s="87"/>
      <c r="N424" s="87"/>
      <c r="O424" s="87"/>
      <c r="P424" s="87"/>
      <c r="Q424" s="87"/>
      <c r="R424" s="87"/>
      <c r="S424" s="78"/>
      <c r="T424" s="78"/>
      <c r="U424" s="78"/>
      <c r="V424" s="87"/>
      <c r="W424" s="87"/>
      <c r="X424" s="87"/>
      <c r="Y424" s="87"/>
      <c r="Z424" s="87"/>
      <c r="AA424" s="87"/>
      <c r="AB424" s="87"/>
      <c r="AC424" s="87"/>
      <c r="AD424" s="87"/>
      <c r="AE424" s="87"/>
      <c r="AF424" s="87"/>
      <c r="AG424" s="87">
        <v>210.86505</v>
      </c>
      <c r="AH424" s="87"/>
      <c r="AJ424" s="86"/>
      <c r="AK424" s="86"/>
      <c r="AL424" s="24"/>
      <c r="AW424" s="4"/>
      <c r="AX424" s="4"/>
      <c r="AY424" s="4"/>
      <c r="AZ424" s="4"/>
      <c r="BA424" s="4"/>
      <c r="BB424" s="5">
        <f t="shared" si="41"/>
        <v>1</v>
      </c>
      <c r="BC424" s="9">
        <f t="shared" si="42"/>
        <v>210.86505</v>
      </c>
      <c r="BD424" s="9" t="str">
        <f t="shared" si="43"/>
        <v>-</v>
      </c>
      <c r="BE424" s="5" t="s">
        <v>31</v>
      </c>
    </row>
    <row r="425" spans="1:57" ht="15" customHeight="1">
      <c r="A425" s="4" t="s">
        <v>632</v>
      </c>
      <c r="I425" s="5" t="s">
        <v>624</v>
      </c>
      <c r="L425" s="87"/>
      <c r="M425" s="87"/>
      <c r="N425" s="87"/>
      <c r="O425" s="87"/>
      <c r="P425" s="87"/>
      <c r="Q425" s="87"/>
      <c r="R425" s="87"/>
      <c r="S425" s="78"/>
      <c r="T425" s="78"/>
      <c r="U425" s="78"/>
      <c r="V425" s="87"/>
      <c r="W425" s="87"/>
      <c r="X425" s="87"/>
      <c r="Y425" s="87"/>
      <c r="Z425" s="87"/>
      <c r="AA425" s="87"/>
      <c r="AB425" s="87"/>
      <c r="AC425" s="87"/>
      <c r="AD425" s="87"/>
      <c r="AE425" s="87"/>
      <c r="AF425" s="87"/>
      <c r="AG425" s="87">
        <v>288.25665000000004</v>
      </c>
      <c r="AH425" s="87"/>
      <c r="AJ425" s="86"/>
      <c r="AK425" s="86"/>
      <c r="AL425" s="24"/>
      <c r="AW425" s="4"/>
      <c r="AX425" s="4"/>
      <c r="AY425" s="4"/>
      <c r="AZ425" s="4"/>
      <c r="BA425" s="4"/>
      <c r="BB425" s="5">
        <f t="shared" si="41"/>
        <v>1</v>
      </c>
      <c r="BC425" s="9">
        <f t="shared" si="42"/>
        <v>288.25665000000004</v>
      </c>
      <c r="BD425" s="9" t="str">
        <f t="shared" si="43"/>
        <v>-</v>
      </c>
      <c r="BE425" s="5" t="s">
        <v>31</v>
      </c>
    </row>
    <row r="426" spans="1:57" ht="15" customHeight="1">
      <c r="A426" s="4" t="s">
        <v>623</v>
      </c>
      <c r="I426" s="5" t="s">
        <v>624</v>
      </c>
      <c r="L426" s="87"/>
      <c r="M426" s="87"/>
      <c r="N426" s="87"/>
      <c r="O426" s="87"/>
      <c r="P426" s="87"/>
      <c r="Q426" s="87"/>
      <c r="R426" s="87"/>
      <c r="S426" s="78"/>
      <c r="T426" s="78"/>
      <c r="U426" s="78"/>
      <c r="V426" s="87"/>
      <c r="W426" s="87"/>
      <c r="X426" s="87"/>
      <c r="Y426" s="87"/>
      <c r="Z426" s="87"/>
      <c r="AA426" s="87"/>
      <c r="AB426" s="87"/>
      <c r="AC426" s="87"/>
      <c r="AD426" s="87"/>
      <c r="AE426" s="87"/>
      <c r="AF426" s="87"/>
      <c r="AG426" s="87">
        <v>359.41317500000002</v>
      </c>
      <c r="AH426" s="87"/>
      <c r="AJ426" s="86"/>
      <c r="AK426" s="86"/>
      <c r="AL426" s="24"/>
      <c r="AW426" s="4"/>
      <c r="AX426" s="4"/>
      <c r="AY426" s="4"/>
      <c r="AZ426" s="4"/>
      <c r="BA426" s="4"/>
      <c r="BB426" s="5">
        <f t="shared" si="41"/>
        <v>1</v>
      </c>
      <c r="BC426" s="9">
        <f t="shared" si="42"/>
        <v>359.41317500000002</v>
      </c>
      <c r="BD426" s="9" t="str">
        <f t="shared" si="43"/>
        <v>-</v>
      </c>
      <c r="BE426" s="5" t="s">
        <v>31</v>
      </c>
    </row>
    <row r="427" spans="1:57" ht="15" customHeight="1">
      <c r="A427" s="4" t="s">
        <v>658</v>
      </c>
      <c r="I427" s="5" t="s">
        <v>624</v>
      </c>
      <c r="L427" s="87"/>
      <c r="M427" s="87"/>
      <c r="N427" s="87"/>
      <c r="O427" s="87"/>
      <c r="P427" s="87"/>
      <c r="Q427" s="87"/>
      <c r="R427" s="87"/>
      <c r="S427" s="78"/>
      <c r="T427" s="78"/>
      <c r="U427" s="78"/>
      <c r="V427" s="87"/>
      <c r="W427" s="87"/>
      <c r="X427" s="87"/>
      <c r="Y427" s="87"/>
      <c r="Z427" s="87"/>
      <c r="AA427" s="87"/>
      <c r="AB427" s="87"/>
      <c r="AC427" s="87"/>
      <c r="AD427" s="87"/>
      <c r="AE427" s="87"/>
      <c r="AF427" s="87"/>
      <c r="AG427" s="87">
        <v>296.71289999999999</v>
      </c>
      <c r="AH427" s="87"/>
      <c r="AJ427" s="86"/>
      <c r="AK427" s="86"/>
      <c r="AL427" s="24"/>
      <c r="AW427" s="4"/>
      <c r="AX427" s="4"/>
      <c r="AY427" s="4"/>
      <c r="AZ427" s="4"/>
      <c r="BA427" s="4"/>
      <c r="BB427" s="5">
        <f t="shared" si="41"/>
        <v>1</v>
      </c>
      <c r="BC427" s="9">
        <f t="shared" si="42"/>
        <v>296.71289999999999</v>
      </c>
      <c r="BD427" s="9" t="str">
        <f t="shared" si="43"/>
        <v>-</v>
      </c>
      <c r="BE427" s="5" t="s">
        <v>31</v>
      </c>
    </row>
    <row r="428" spans="1:57" ht="15" customHeight="1">
      <c r="A428" s="1" t="s">
        <v>638</v>
      </c>
      <c r="B428" s="1"/>
      <c r="C428" s="331"/>
      <c r="D428" s="331"/>
      <c r="E428" s="1"/>
      <c r="F428" s="331"/>
      <c r="G428" s="1"/>
      <c r="H428" s="331"/>
      <c r="I428" s="331" t="s">
        <v>624</v>
      </c>
      <c r="J428" s="331" t="s">
        <v>624</v>
      </c>
      <c r="K428" s="84" t="s">
        <v>624</v>
      </c>
      <c r="L428" s="331" t="s">
        <v>624</v>
      </c>
      <c r="M428" s="331" t="s">
        <v>624</v>
      </c>
      <c r="N428" s="331" t="s">
        <v>624</v>
      </c>
      <c r="O428" s="331" t="s">
        <v>624</v>
      </c>
      <c r="P428" s="331" t="s">
        <v>624</v>
      </c>
      <c r="Q428" s="331" t="s">
        <v>624</v>
      </c>
      <c r="R428" s="87"/>
      <c r="S428" s="78"/>
      <c r="T428" s="78"/>
      <c r="U428" s="78"/>
      <c r="V428" s="87"/>
      <c r="W428" s="87"/>
      <c r="X428" s="87"/>
      <c r="Y428" s="87"/>
      <c r="Z428" s="87"/>
      <c r="AA428" s="87"/>
      <c r="AB428" s="87"/>
      <c r="AC428" s="87"/>
      <c r="AD428" s="87"/>
      <c r="AE428" s="87"/>
      <c r="AF428" s="87"/>
      <c r="AG428" s="84">
        <v>262.62857500000001</v>
      </c>
      <c r="AH428" s="84">
        <v>382.29015000000004</v>
      </c>
      <c r="AI428" s="84">
        <v>350.17074400000001</v>
      </c>
      <c r="AJ428" s="84">
        <v>223.29222300000004</v>
      </c>
      <c r="AK428" s="84">
        <v>280.62379399999998</v>
      </c>
      <c r="AL428" s="331">
        <v>251</v>
      </c>
      <c r="AM428" s="7">
        <v>232.836725</v>
      </c>
      <c r="AN428" s="7">
        <v>250.81215499999999</v>
      </c>
      <c r="AO428" s="7">
        <v>270.04785499999997</v>
      </c>
      <c r="AW428" s="4"/>
      <c r="AX428" s="4"/>
      <c r="AY428" s="4"/>
      <c r="AZ428" s="4"/>
      <c r="BA428" s="4"/>
      <c r="BB428" s="5">
        <f t="shared" si="41"/>
        <v>3</v>
      </c>
      <c r="BC428" s="9">
        <f t="shared" si="42"/>
        <v>331.69648966666665</v>
      </c>
      <c r="BD428" s="9">
        <f t="shared" si="43"/>
        <v>331.69648966666665</v>
      </c>
      <c r="BE428" s="5">
        <v>331.69648966666665</v>
      </c>
    </row>
    <row r="429" spans="1:57" ht="15" customHeight="1">
      <c r="A429" s="1" t="s">
        <v>139</v>
      </c>
      <c r="B429" s="1"/>
      <c r="C429" s="331"/>
      <c r="D429" s="331"/>
      <c r="E429" s="1"/>
      <c r="F429" s="331"/>
      <c r="G429" s="1"/>
      <c r="H429" s="331"/>
      <c r="I429" s="331" t="s">
        <v>624</v>
      </c>
      <c r="J429" s="331" t="s">
        <v>624</v>
      </c>
      <c r="L429" s="87"/>
      <c r="M429" s="87"/>
      <c r="N429" s="87"/>
      <c r="O429" s="87"/>
      <c r="P429" s="87"/>
      <c r="Q429" s="87"/>
      <c r="R429" s="87"/>
      <c r="S429" s="78"/>
      <c r="T429" s="78"/>
      <c r="U429" s="78"/>
      <c r="V429" s="87"/>
      <c r="W429" s="87"/>
      <c r="X429" s="87"/>
      <c r="Y429" s="87"/>
      <c r="Z429" s="87"/>
      <c r="AA429" s="87"/>
      <c r="AB429" s="87"/>
      <c r="AC429" s="87"/>
      <c r="AD429" s="87"/>
      <c r="AE429" s="87"/>
      <c r="AF429" s="87"/>
      <c r="AG429" s="84">
        <v>204.91185000000002</v>
      </c>
      <c r="AH429" s="84">
        <v>339.40005000000008</v>
      </c>
      <c r="AJ429" s="86"/>
      <c r="AK429" s="86"/>
      <c r="AL429" s="24"/>
      <c r="AW429" s="4"/>
      <c r="AX429" s="4"/>
      <c r="AY429" s="4"/>
      <c r="AZ429" s="4"/>
      <c r="BA429" s="4"/>
      <c r="BB429" s="5">
        <f t="shared" si="41"/>
        <v>2</v>
      </c>
      <c r="BC429" s="9">
        <f t="shared" si="42"/>
        <v>272.15595000000008</v>
      </c>
      <c r="BD429" s="9" t="str">
        <f t="shared" si="43"/>
        <v>272*</v>
      </c>
      <c r="BE429" s="5" t="s">
        <v>606</v>
      </c>
    </row>
    <row r="430" spans="1:57" ht="15" customHeight="1">
      <c r="A430" s="4" t="s">
        <v>659</v>
      </c>
      <c r="I430" s="5" t="s">
        <v>624</v>
      </c>
      <c r="J430" s="5" t="s">
        <v>624</v>
      </c>
      <c r="K430" s="87" t="s">
        <v>624</v>
      </c>
      <c r="L430" s="87"/>
      <c r="M430" s="87"/>
      <c r="N430" s="87"/>
      <c r="O430" s="87"/>
      <c r="P430" s="87"/>
      <c r="Q430" s="87"/>
      <c r="R430" s="87"/>
      <c r="S430" s="78"/>
      <c r="T430" s="78"/>
      <c r="U430" s="78"/>
      <c r="V430" s="87"/>
      <c r="W430" s="87"/>
      <c r="X430" s="87"/>
      <c r="Y430" s="87"/>
      <c r="Z430" s="87"/>
      <c r="AA430" s="87"/>
      <c r="AB430" s="87"/>
      <c r="AC430" s="87"/>
      <c r="AD430" s="87"/>
      <c r="AE430" s="87"/>
      <c r="AF430" s="87"/>
      <c r="AG430" s="87">
        <v>221.77925000000002</v>
      </c>
      <c r="AH430" s="87">
        <v>334.19100000000003</v>
      </c>
      <c r="AI430" s="87">
        <v>329.29727600000001</v>
      </c>
      <c r="AJ430" s="86"/>
      <c r="AK430" s="86"/>
      <c r="AL430" s="24"/>
      <c r="AW430" s="4"/>
      <c r="AX430" s="4"/>
      <c r="AY430" s="4"/>
      <c r="AZ430" s="4"/>
      <c r="BA430" s="4"/>
      <c r="BB430" s="5">
        <f t="shared" si="41"/>
        <v>3</v>
      </c>
      <c r="BC430" s="9">
        <f t="shared" si="42"/>
        <v>295.08917533333334</v>
      </c>
      <c r="BD430" s="9">
        <f t="shared" si="43"/>
        <v>295.08917533333334</v>
      </c>
      <c r="BE430" s="5">
        <v>295.08917533333334</v>
      </c>
    </row>
    <row r="431" spans="1:57" ht="15" customHeight="1">
      <c r="A431" s="4" t="s">
        <v>660</v>
      </c>
      <c r="I431" s="5" t="s">
        <v>624</v>
      </c>
      <c r="L431" s="87"/>
      <c r="M431" s="87"/>
      <c r="N431" s="87"/>
      <c r="O431" s="87"/>
      <c r="P431" s="87"/>
      <c r="Q431" s="87"/>
      <c r="R431" s="87"/>
      <c r="S431" s="78"/>
      <c r="T431" s="78"/>
      <c r="U431" s="78"/>
      <c r="V431" s="87"/>
      <c r="W431" s="87"/>
      <c r="X431" s="87"/>
      <c r="Y431" s="87"/>
      <c r="Z431" s="87"/>
      <c r="AA431" s="87"/>
      <c r="AB431" s="87"/>
      <c r="AC431" s="87"/>
      <c r="AD431" s="87"/>
      <c r="AE431" s="87"/>
      <c r="AF431" s="87"/>
      <c r="AG431" s="87">
        <v>198.53020000000004</v>
      </c>
      <c r="AH431" s="87"/>
      <c r="AJ431" s="86"/>
      <c r="AK431" s="86"/>
      <c r="AL431" s="24"/>
      <c r="AW431" s="4"/>
      <c r="AX431" s="4"/>
      <c r="AY431" s="4"/>
      <c r="AZ431" s="4"/>
      <c r="BA431" s="4"/>
      <c r="BB431" s="5">
        <f t="shared" si="41"/>
        <v>1</v>
      </c>
      <c r="BC431" s="9">
        <f t="shared" si="42"/>
        <v>198.53020000000004</v>
      </c>
      <c r="BD431" s="9" t="str">
        <f t="shared" si="43"/>
        <v>-</v>
      </c>
      <c r="BE431" s="5" t="s">
        <v>31</v>
      </c>
    </row>
    <row r="432" spans="1:57" ht="15" customHeight="1">
      <c r="A432" s="4" t="s">
        <v>647</v>
      </c>
      <c r="I432" s="5" t="s">
        <v>624</v>
      </c>
      <c r="L432" s="87"/>
      <c r="M432" s="87"/>
      <c r="N432" s="87"/>
      <c r="O432" s="87"/>
      <c r="P432" s="87"/>
      <c r="Q432" s="87"/>
      <c r="R432" s="87"/>
      <c r="S432" s="78"/>
      <c r="T432" s="78"/>
      <c r="U432" s="78"/>
      <c r="V432" s="87"/>
      <c r="W432" s="87"/>
      <c r="X432" s="87"/>
      <c r="Y432" s="87"/>
      <c r="Z432" s="87"/>
      <c r="AA432" s="87"/>
      <c r="AB432" s="87"/>
      <c r="AC432" s="87"/>
      <c r="AD432" s="87"/>
      <c r="AE432" s="87"/>
      <c r="AF432" s="87"/>
      <c r="AG432" s="87">
        <v>423.87235000000004</v>
      </c>
      <c r="AH432" s="87"/>
      <c r="AJ432" s="86"/>
      <c r="AK432" s="86"/>
      <c r="AL432" s="24"/>
      <c r="AW432" s="4"/>
      <c r="AX432" s="4"/>
      <c r="AY432" s="4"/>
      <c r="AZ432" s="4"/>
      <c r="BA432" s="4"/>
      <c r="BB432" s="5">
        <f t="shared" si="41"/>
        <v>1</v>
      </c>
      <c r="BC432" s="9">
        <f t="shared" si="42"/>
        <v>423.87235000000004</v>
      </c>
      <c r="BD432" s="9" t="str">
        <f t="shared" si="43"/>
        <v>-</v>
      </c>
      <c r="BE432" s="5" t="s">
        <v>31</v>
      </c>
    </row>
    <row r="433" spans="1:58" ht="15" customHeight="1">
      <c r="A433" s="4" t="s">
        <v>661</v>
      </c>
      <c r="I433" s="5" t="s">
        <v>624</v>
      </c>
      <c r="L433" s="87"/>
      <c r="M433" s="87"/>
      <c r="N433" s="87"/>
      <c r="O433" s="87"/>
      <c r="P433" s="87"/>
      <c r="Q433" s="87"/>
      <c r="R433" s="87"/>
      <c r="S433" s="78"/>
      <c r="T433" s="78"/>
      <c r="U433" s="78"/>
      <c r="V433" s="87"/>
      <c r="W433" s="87"/>
      <c r="X433" s="87"/>
      <c r="Y433" s="87"/>
      <c r="Z433" s="87"/>
      <c r="AA433" s="87"/>
      <c r="AB433" s="87"/>
      <c r="AC433" s="87"/>
      <c r="AD433" s="87"/>
      <c r="AE433" s="87"/>
      <c r="AF433" s="87"/>
      <c r="AG433" s="87">
        <v>305.14660000000003</v>
      </c>
      <c r="AH433" s="87"/>
      <c r="AJ433" s="86"/>
      <c r="AK433" s="86"/>
      <c r="AL433" s="24"/>
      <c r="AW433" s="4"/>
      <c r="AX433" s="4"/>
      <c r="AY433" s="4"/>
      <c r="AZ433" s="4"/>
      <c r="BA433" s="4"/>
      <c r="BB433" s="5">
        <f t="shared" si="41"/>
        <v>1</v>
      </c>
      <c r="BC433" s="9">
        <f t="shared" si="42"/>
        <v>305.14660000000003</v>
      </c>
      <c r="BD433" s="9" t="str">
        <f t="shared" si="43"/>
        <v>-</v>
      </c>
      <c r="BE433" s="5" t="s">
        <v>31</v>
      </c>
    </row>
    <row r="434" spans="1:58" ht="15" customHeight="1">
      <c r="A434" s="4" t="s">
        <v>662</v>
      </c>
      <c r="I434" s="5" t="s">
        <v>624</v>
      </c>
      <c r="L434" s="87"/>
      <c r="M434" s="87"/>
      <c r="N434" s="87"/>
      <c r="O434" s="87"/>
      <c r="P434" s="87"/>
      <c r="Q434" s="87"/>
      <c r="R434" s="87"/>
      <c r="S434" s="78"/>
      <c r="T434" s="78"/>
      <c r="U434" s="78"/>
      <c r="V434" s="87"/>
      <c r="W434" s="87"/>
      <c r="X434" s="87"/>
      <c r="Y434" s="87"/>
      <c r="Z434" s="87"/>
      <c r="AA434" s="87"/>
      <c r="AB434" s="87"/>
      <c r="AC434" s="87"/>
      <c r="AD434" s="87"/>
      <c r="AE434" s="87"/>
      <c r="AF434" s="87"/>
      <c r="AG434" s="87">
        <v>241.11587500000002</v>
      </c>
      <c r="AH434" s="87"/>
      <c r="AJ434" s="86"/>
      <c r="AK434" s="86"/>
      <c r="AL434" s="24"/>
      <c r="AW434" s="4"/>
      <c r="AX434" s="4"/>
      <c r="AY434" s="4"/>
      <c r="AZ434" s="4"/>
      <c r="BA434" s="4"/>
      <c r="BB434" s="5">
        <f t="shared" si="41"/>
        <v>1</v>
      </c>
      <c r="BC434" s="9">
        <f t="shared" si="42"/>
        <v>241.11587500000002</v>
      </c>
      <c r="BD434" s="9" t="str">
        <f t="shared" si="43"/>
        <v>-</v>
      </c>
      <c r="BE434" s="5" t="s">
        <v>31</v>
      </c>
    </row>
    <row r="435" spans="1:58" ht="15" customHeight="1">
      <c r="A435" s="4" t="s">
        <v>663</v>
      </c>
      <c r="I435" s="5" t="s">
        <v>624</v>
      </c>
      <c r="L435" s="87"/>
      <c r="M435" s="87"/>
      <c r="N435" s="87"/>
      <c r="O435" s="87"/>
      <c r="P435" s="87"/>
      <c r="Q435" s="87"/>
      <c r="R435" s="87"/>
      <c r="S435" s="78"/>
      <c r="T435" s="78"/>
      <c r="U435" s="78"/>
      <c r="V435" s="87"/>
      <c r="W435" s="87"/>
      <c r="X435" s="87"/>
      <c r="Y435" s="87"/>
      <c r="Z435" s="87"/>
      <c r="AA435" s="87"/>
      <c r="AB435" s="87"/>
      <c r="AC435" s="87"/>
      <c r="AD435" s="87"/>
      <c r="AE435" s="87"/>
      <c r="AF435" s="87"/>
      <c r="AG435" s="87">
        <v>459.26457500000004</v>
      </c>
      <c r="AH435" s="87"/>
      <c r="AJ435" s="86"/>
      <c r="AK435" s="86"/>
      <c r="AL435" s="24"/>
      <c r="AW435" s="4"/>
      <c r="AX435" s="4"/>
      <c r="AY435" s="4"/>
      <c r="AZ435" s="4"/>
      <c r="BA435" s="4"/>
      <c r="BB435" s="5">
        <f t="shared" si="41"/>
        <v>1</v>
      </c>
      <c r="BC435" s="9">
        <f t="shared" si="42"/>
        <v>459.26457500000004</v>
      </c>
      <c r="BD435" s="9" t="str">
        <f t="shared" si="43"/>
        <v>-</v>
      </c>
      <c r="BE435" s="5" t="s">
        <v>31</v>
      </c>
    </row>
    <row r="436" spans="1:58" ht="15" customHeight="1">
      <c r="A436" s="4" t="s">
        <v>664</v>
      </c>
      <c r="I436" s="5" t="s">
        <v>624</v>
      </c>
      <c r="L436" s="87"/>
      <c r="M436" s="87"/>
      <c r="N436" s="87"/>
      <c r="O436" s="87"/>
      <c r="P436" s="87"/>
      <c r="Q436" s="87"/>
      <c r="R436" s="87"/>
      <c r="S436" s="78"/>
      <c r="T436" s="78"/>
      <c r="U436" s="78"/>
      <c r="V436" s="87"/>
      <c r="W436" s="87"/>
      <c r="X436" s="87"/>
      <c r="Y436" s="87"/>
      <c r="Z436" s="87"/>
      <c r="AA436" s="87"/>
      <c r="AB436" s="87"/>
      <c r="AC436" s="87"/>
      <c r="AD436" s="87"/>
      <c r="AE436" s="87"/>
      <c r="AF436" s="87"/>
      <c r="AG436" s="87">
        <v>427.89752500000003</v>
      </c>
      <c r="AH436" s="87"/>
      <c r="AJ436" s="86"/>
      <c r="AK436" s="86"/>
      <c r="AL436" s="24"/>
      <c r="AW436" s="4"/>
      <c r="AX436" s="4"/>
      <c r="AY436" s="4"/>
      <c r="AZ436" s="4"/>
      <c r="BA436" s="4"/>
      <c r="BB436" s="5">
        <f t="shared" si="41"/>
        <v>1</v>
      </c>
      <c r="BC436" s="9">
        <f t="shared" si="42"/>
        <v>427.89752500000003</v>
      </c>
      <c r="BD436" s="9" t="str">
        <f t="shared" si="43"/>
        <v>-</v>
      </c>
      <c r="BE436" s="5" t="s">
        <v>31</v>
      </c>
    </row>
    <row r="437" spans="1:58" ht="15" customHeight="1">
      <c r="A437" s="4" t="s">
        <v>630</v>
      </c>
      <c r="I437" s="5" t="s">
        <v>624</v>
      </c>
      <c r="L437" s="87"/>
      <c r="M437" s="87"/>
      <c r="N437" s="87"/>
      <c r="O437" s="87"/>
      <c r="P437" s="87"/>
      <c r="Q437" s="87"/>
      <c r="R437" s="87"/>
      <c r="S437" s="78"/>
      <c r="T437" s="78"/>
      <c r="U437" s="78"/>
      <c r="V437" s="87"/>
      <c r="W437" s="87"/>
      <c r="X437" s="87"/>
      <c r="Y437" s="87"/>
      <c r="Z437" s="87"/>
      <c r="AA437" s="87"/>
      <c r="AB437" s="87"/>
      <c r="AC437" s="87"/>
      <c r="AD437" s="87"/>
      <c r="AE437" s="87"/>
      <c r="AF437" s="87"/>
      <c r="AG437" s="87">
        <v>347.57442500000002</v>
      </c>
      <c r="AH437" s="87"/>
      <c r="AJ437" s="86"/>
      <c r="AK437" s="86"/>
      <c r="AL437" s="24"/>
      <c r="AW437" s="4"/>
      <c r="AX437" s="4"/>
      <c r="AY437" s="4"/>
      <c r="AZ437" s="4"/>
      <c r="BA437" s="4"/>
      <c r="BB437" s="5">
        <f t="shared" si="41"/>
        <v>1</v>
      </c>
      <c r="BC437" s="9">
        <f t="shared" si="42"/>
        <v>347.57442500000002</v>
      </c>
      <c r="BD437" s="9" t="str">
        <f t="shared" si="43"/>
        <v>-</v>
      </c>
      <c r="BE437" s="5" t="s">
        <v>31</v>
      </c>
    </row>
    <row r="438" spans="1:58" ht="15" customHeight="1">
      <c r="A438" s="4" t="s">
        <v>665</v>
      </c>
      <c r="I438" s="5" t="s">
        <v>624</v>
      </c>
      <c r="J438" s="5" t="s">
        <v>624</v>
      </c>
      <c r="L438" s="87"/>
      <c r="M438" s="87"/>
      <c r="N438" s="87"/>
      <c r="O438" s="87"/>
      <c r="P438" s="87"/>
      <c r="Q438" s="87"/>
      <c r="R438" s="87"/>
      <c r="S438" s="78"/>
      <c r="T438" s="78"/>
      <c r="U438" s="78"/>
      <c r="V438" s="87"/>
      <c r="W438" s="87"/>
      <c r="X438" s="87"/>
      <c r="Y438" s="87"/>
      <c r="Z438" s="87"/>
      <c r="AA438" s="87"/>
      <c r="AB438" s="87"/>
      <c r="AC438" s="87"/>
      <c r="AD438" s="87"/>
      <c r="AE438" s="87"/>
      <c r="AF438" s="87"/>
      <c r="AG438" s="87">
        <v>224.49652499999999</v>
      </c>
      <c r="AH438" s="87">
        <v>329.17362500000002</v>
      </c>
      <c r="AJ438" s="87"/>
      <c r="AK438" s="86"/>
      <c r="AL438" s="24"/>
      <c r="AW438" s="4"/>
      <c r="AX438" s="4"/>
      <c r="AY438" s="4"/>
      <c r="AZ438" s="4"/>
      <c r="BA438" s="4"/>
      <c r="BB438" s="5">
        <f t="shared" si="41"/>
        <v>2</v>
      </c>
      <c r="BC438" s="9">
        <f t="shared" si="42"/>
        <v>276.83507500000002</v>
      </c>
      <c r="BD438" s="9" t="str">
        <f t="shared" si="43"/>
        <v>277*</v>
      </c>
      <c r="BE438" s="5" t="s">
        <v>482</v>
      </c>
    </row>
    <row r="439" spans="1:58" ht="15" customHeight="1">
      <c r="A439" s="1" t="s">
        <v>182</v>
      </c>
      <c r="B439" s="1"/>
      <c r="C439" s="331"/>
      <c r="D439" s="331"/>
      <c r="E439" s="1"/>
      <c r="F439" s="331"/>
      <c r="G439" s="1"/>
      <c r="H439" s="331"/>
      <c r="I439" s="331" t="s">
        <v>624</v>
      </c>
      <c r="J439" s="331" t="s">
        <v>624</v>
      </c>
      <c r="K439" s="84" t="s">
        <v>624</v>
      </c>
      <c r="L439" s="331" t="s">
        <v>624</v>
      </c>
      <c r="M439" s="87"/>
      <c r="N439" s="87"/>
      <c r="O439" s="87"/>
      <c r="P439" s="87"/>
      <c r="Q439" s="87"/>
      <c r="R439" s="87"/>
      <c r="S439" s="78"/>
      <c r="T439" s="78"/>
      <c r="U439" s="78"/>
      <c r="V439" s="87"/>
      <c r="W439" s="87"/>
      <c r="X439" s="87"/>
      <c r="Y439" s="87"/>
      <c r="Z439" s="87"/>
      <c r="AA439" s="87"/>
      <c r="AB439" s="87"/>
      <c r="AC439" s="87"/>
      <c r="AD439" s="87"/>
      <c r="AE439" s="87"/>
      <c r="AF439" s="87"/>
      <c r="AG439" s="84">
        <v>350.66377500000004</v>
      </c>
      <c r="AH439" s="84">
        <v>443.94185000000004</v>
      </c>
      <c r="AI439" s="84">
        <v>326.685744</v>
      </c>
      <c r="AJ439" s="84">
        <v>265.24040400000001</v>
      </c>
      <c r="AK439" s="86"/>
      <c r="AL439" s="24"/>
      <c r="AW439" s="4"/>
      <c r="AX439" s="4"/>
      <c r="AY439" s="4"/>
      <c r="AZ439" s="4"/>
      <c r="BA439" s="4"/>
      <c r="BB439" s="5">
        <f t="shared" si="41"/>
        <v>3</v>
      </c>
      <c r="BC439" s="9">
        <f t="shared" si="42"/>
        <v>373.7637896666667</v>
      </c>
      <c r="BD439" s="9">
        <f t="shared" si="43"/>
        <v>373.7637896666667</v>
      </c>
      <c r="BE439" s="5">
        <v>373.7637896666667</v>
      </c>
    </row>
    <row r="440" spans="1:58">
      <c r="A440" s="4" t="s">
        <v>650</v>
      </c>
      <c r="J440" s="5" t="s">
        <v>624</v>
      </c>
      <c r="K440" s="4"/>
      <c r="P440" s="4"/>
      <c r="Q440" s="4"/>
      <c r="T440" s="4"/>
      <c r="U440" s="4"/>
      <c r="AH440" s="87">
        <v>327.75297500000011</v>
      </c>
      <c r="AJ440" s="87"/>
      <c r="AK440" s="87"/>
      <c r="AL440" s="87"/>
      <c r="AM440" s="87"/>
      <c r="AN440" s="87"/>
      <c r="AO440" s="87"/>
      <c r="AP440" s="78"/>
      <c r="AQ440" s="87"/>
      <c r="AR440" s="87"/>
      <c r="AS440" s="87"/>
      <c r="AT440" s="87"/>
      <c r="AU440" s="86"/>
      <c r="AV440" s="86"/>
      <c r="AW440" s="86"/>
      <c r="AX440" s="87"/>
      <c r="AY440" s="24"/>
      <c r="AZ440" s="11"/>
      <c r="BA440" s="11"/>
      <c r="BB440" s="5">
        <f t="shared" ref="BB440:BB465" si="44">COUNTA(AH440:AJ440)</f>
        <v>1</v>
      </c>
      <c r="BC440" s="9">
        <f t="shared" ref="BC440:BC465" si="45">AVERAGE(AH440:AJ440)</f>
        <v>327.75297500000011</v>
      </c>
      <c r="BD440" s="9" t="str">
        <f t="shared" ref="BD440:BD465" si="46">IF(BB440=3,BC440,IF(BB440=2,ROUND(BC440,0)&amp;"*",IF(BB440=1,"-")))</f>
        <v>-</v>
      </c>
      <c r="BE440" s="5" t="s">
        <v>31</v>
      </c>
    </row>
    <row r="441" spans="1:58">
      <c r="A441" s="4" t="s">
        <v>666</v>
      </c>
      <c r="J441" s="5" t="s">
        <v>624</v>
      </c>
      <c r="K441" s="4"/>
      <c r="P441" s="4"/>
      <c r="Q441" s="4"/>
      <c r="T441" s="4"/>
      <c r="U441" s="4"/>
      <c r="AH441" s="87">
        <v>364.02465000000001</v>
      </c>
      <c r="AJ441" s="87"/>
      <c r="AK441" s="87"/>
      <c r="AL441" s="87"/>
      <c r="AM441" s="87"/>
      <c r="AN441" s="87"/>
      <c r="AO441" s="87"/>
      <c r="AP441" s="78"/>
      <c r="AQ441" s="87"/>
      <c r="AR441" s="87"/>
      <c r="AS441" s="87"/>
      <c r="AT441" s="87"/>
      <c r="AU441" s="86"/>
      <c r="AV441" s="86"/>
      <c r="AW441" s="86"/>
      <c r="AX441" s="87"/>
      <c r="AY441" s="24"/>
      <c r="AZ441" s="11"/>
      <c r="BA441" s="11"/>
      <c r="BB441" s="5">
        <f t="shared" si="44"/>
        <v>1</v>
      </c>
      <c r="BC441" s="9">
        <f t="shared" si="45"/>
        <v>364.02465000000001</v>
      </c>
      <c r="BD441" s="9" t="str">
        <f t="shared" si="46"/>
        <v>-</v>
      </c>
      <c r="BE441" s="5" t="s">
        <v>31</v>
      </c>
    </row>
    <row r="442" spans="1:58">
      <c r="A442" s="4" t="s">
        <v>667</v>
      </c>
      <c r="J442" s="5" t="s">
        <v>624</v>
      </c>
      <c r="K442" s="4"/>
      <c r="P442" s="4"/>
      <c r="Q442" s="4"/>
      <c r="T442" s="4"/>
      <c r="U442" s="4"/>
      <c r="AH442" s="87">
        <v>431.48297500000007</v>
      </c>
      <c r="AJ442" s="87"/>
      <c r="AK442" s="87"/>
      <c r="AL442" s="87"/>
      <c r="AM442" s="87"/>
      <c r="AN442" s="87"/>
      <c r="AO442" s="87"/>
      <c r="AP442" s="78"/>
      <c r="AQ442" s="87"/>
      <c r="AR442" s="87"/>
      <c r="AS442" s="87"/>
      <c r="AT442" s="87"/>
      <c r="AU442" s="86"/>
      <c r="AV442" s="86"/>
      <c r="AW442" s="86"/>
      <c r="AX442" s="87"/>
      <c r="AY442" s="24"/>
      <c r="AZ442" s="11"/>
      <c r="BA442" s="11"/>
      <c r="BB442" s="5">
        <f t="shared" si="44"/>
        <v>1</v>
      </c>
      <c r="BC442" s="9">
        <f t="shared" si="45"/>
        <v>431.48297500000007</v>
      </c>
      <c r="BD442" s="9" t="str">
        <f t="shared" si="46"/>
        <v>-</v>
      </c>
      <c r="BE442" s="5" t="s">
        <v>31</v>
      </c>
    </row>
    <row r="443" spans="1:58">
      <c r="A443" s="4" t="s">
        <v>668</v>
      </c>
      <c r="J443" s="5" t="s">
        <v>624</v>
      </c>
      <c r="K443" s="4"/>
      <c r="P443" s="4"/>
      <c r="Q443" s="4"/>
      <c r="T443" s="4"/>
      <c r="U443" s="4"/>
      <c r="AH443" s="87">
        <v>277.98512500000004</v>
      </c>
      <c r="AJ443" s="87"/>
      <c r="AK443" s="87"/>
      <c r="AL443" s="87"/>
      <c r="AM443" s="87"/>
      <c r="AN443" s="87"/>
      <c r="AO443" s="87"/>
      <c r="AP443" s="78"/>
      <c r="AQ443" s="87"/>
      <c r="AR443" s="87"/>
      <c r="AS443" s="87"/>
      <c r="AT443" s="87"/>
      <c r="AU443" s="86"/>
      <c r="AV443" s="86"/>
      <c r="AW443" s="86"/>
      <c r="AX443" s="87"/>
      <c r="AY443" s="24"/>
      <c r="AZ443" s="11"/>
      <c r="BA443" s="11"/>
      <c r="BB443" s="5">
        <f t="shared" si="44"/>
        <v>1</v>
      </c>
      <c r="BC443" s="9">
        <f t="shared" si="45"/>
        <v>277.98512500000004</v>
      </c>
      <c r="BD443" s="9" t="str">
        <f t="shared" si="46"/>
        <v>-</v>
      </c>
      <c r="BE443" s="5" t="s">
        <v>31</v>
      </c>
    </row>
    <row r="444" spans="1:58">
      <c r="A444" s="4" t="s">
        <v>669</v>
      </c>
      <c r="J444" s="5" t="s">
        <v>624</v>
      </c>
      <c r="K444" s="4"/>
      <c r="P444" s="4"/>
      <c r="Q444" s="4"/>
      <c r="T444" s="4"/>
      <c r="U444" s="4"/>
      <c r="AH444" s="87">
        <v>191.34802500000001</v>
      </c>
      <c r="AJ444" s="87"/>
      <c r="AK444" s="87"/>
      <c r="AL444" s="87"/>
      <c r="AM444" s="87"/>
      <c r="AN444" s="87"/>
      <c r="AO444" s="87"/>
      <c r="AP444" s="78"/>
      <c r="AQ444" s="87"/>
      <c r="AR444" s="87"/>
      <c r="AS444" s="87"/>
      <c r="AT444" s="87"/>
      <c r="AU444" s="86"/>
      <c r="AV444" s="86"/>
      <c r="AW444" s="86"/>
      <c r="AX444" s="87"/>
      <c r="AY444" s="24"/>
      <c r="AZ444" s="11"/>
      <c r="BA444" s="11"/>
      <c r="BB444" s="5">
        <f t="shared" si="44"/>
        <v>1</v>
      </c>
      <c r="BC444" s="9">
        <f t="shared" si="45"/>
        <v>191.34802500000001</v>
      </c>
      <c r="BD444" s="9" t="str">
        <f t="shared" si="46"/>
        <v>-</v>
      </c>
      <c r="BE444" s="5" t="s">
        <v>31</v>
      </c>
    </row>
    <row r="445" spans="1:58">
      <c r="A445" s="4" t="s">
        <v>670</v>
      </c>
      <c r="J445" s="5" t="s">
        <v>624</v>
      </c>
      <c r="K445" s="4"/>
      <c r="P445" s="4"/>
      <c r="Q445" s="4"/>
      <c r="T445" s="4"/>
      <c r="U445" s="4"/>
      <c r="AH445" s="87">
        <v>300.8621</v>
      </c>
      <c r="AJ445" s="87"/>
      <c r="AK445" s="87"/>
      <c r="AL445" s="87"/>
      <c r="AM445" s="87"/>
      <c r="AN445" s="87"/>
      <c r="AO445" s="87"/>
      <c r="AP445" s="78"/>
      <c r="AQ445" s="87"/>
      <c r="AR445" s="87"/>
      <c r="AS445" s="87"/>
      <c r="AT445" s="87"/>
      <c r="AU445" s="86"/>
      <c r="AV445" s="86"/>
      <c r="AW445" s="86"/>
      <c r="AX445" s="87"/>
      <c r="AY445" s="24"/>
      <c r="AZ445" s="11"/>
      <c r="BA445" s="11"/>
      <c r="BB445" s="5">
        <f t="shared" si="44"/>
        <v>1</v>
      </c>
      <c r="BC445" s="9">
        <f t="shared" si="45"/>
        <v>300.8621</v>
      </c>
      <c r="BD445" s="9" t="str">
        <f t="shared" si="46"/>
        <v>-</v>
      </c>
      <c r="BE445" s="5" t="s">
        <v>31</v>
      </c>
    </row>
    <row r="446" spans="1:58">
      <c r="A446" s="4" t="s">
        <v>671</v>
      </c>
      <c r="J446" s="5" t="s">
        <v>624</v>
      </c>
      <c r="K446" s="4"/>
      <c r="P446" s="4"/>
      <c r="Q446" s="4"/>
      <c r="T446" s="4"/>
      <c r="U446" s="4"/>
      <c r="AH446" s="87">
        <v>289.83515000000006</v>
      </c>
      <c r="AJ446" s="87"/>
      <c r="AK446" s="87"/>
      <c r="AL446" s="87"/>
      <c r="AM446" s="87"/>
      <c r="AN446" s="87"/>
      <c r="AO446" s="87"/>
      <c r="AP446" s="78"/>
      <c r="AQ446" s="87"/>
      <c r="AR446" s="87"/>
      <c r="AS446" s="87"/>
      <c r="AT446" s="87"/>
      <c r="AU446" s="86"/>
      <c r="AV446" s="86"/>
      <c r="AW446" s="86"/>
      <c r="AX446" s="87"/>
      <c r="AY446" s="24"/>
      <c r="AZ446" s="11"/>
      <c r="BA446" s="11"/>
      <c r="BB446" s="5">
        <f t="shared" si="44"/>
        <v>1</v>
      </c>
      <c r="BC446" s="9">
        <f t="shared" si="45"/>
        <v>289.83515000000006</v>
      </c>
      <c r="BD446" s="9" t="str">
        <f t="shared" si="46"/>
        <v>-</v>
      </c>
      <c r="BE446" s="5" t="s">
        <v>31</v>
      </c>
    </row>
    <row r="447" spans="1:58">
      <c r="A447" s="4" t="s">
        <v>396</v>
      </c>
      <c r="J447" s="5" t="s">
        <v>624</v>
      </c>
      <c r="K447" s="87" t="s">
        <v>624</v>
      </c>
      <c r="M447" s="112"/>
      <c r="N447" s="87"/>
      <c r="O447" s="87"/>
      <c r="P447" s="87"/>
      <c r="Q447" s="87"/>
      <c r="R447" s="87"/>
      <c r="S447" s="87"/>
      <c r="T447" s="78"/>
      <c r="U447" s="87"/>
      <c r="V447" s="87"/>
      <c r="W447" s="87"/>
      <c r="X447" s="87"/>
      <c r="Y447" s="86"/>
      <c r="Z447" s="86"/>
      <c r="AA447" s="86"/>
      <c r="AB447" s="86"/>
      <c r="AC447" s="86"/>
      <c r="AD447" s="86"/>
      <c r="AE447" s="86"/>
      <c r="AF447" s="86"/>
      <c r="AG447" s="86"/>
      <c r="AH447" s="87">
        <v>513.54242499999998</v>
      </c>
      <c r="AI447" s="87">
        <v>437.12160799999998</v>
      </c>
      <c r="AJ447" s="86"/>
      <c r="AK447" s="86"/>
      <c r="AL447" s="4"/>
      <c r="AM447" s="86"/>
      <c r="AN447" s="9"/>
      <c r="AW447" s="4"/>
      <c r="AX447" s="4"/>
      <c r="AY447" s="4"/>
      <c r="AZ447" s="4"/>
      <c r="BA447" s="4"/>
      <c r="BB447" s="5">
        <f t="shared" si="44"/>
        <v>2</v>
      </c>
      <c r="BC447" s="9">
        <f t="shared" si="45"/>
        <v>475.33201650000001</v>
      </c>
      <c r="BD447" s="9" t="str">
        <f t="shared" si="46"/>
        <v>475*</v>
      </c>
      <c r="BE447" s="5" t="s">
        <v>672</v>
      </c>
      <c r="BF447" s="4" t="s">
        <v>396</v>
      </c>
    </row>
    <row r="448" spans="1:58">
      <c r="A448" s="4" t="s">
        <v>636</v>
      </c>
      <c r="J448" s="5" t="s">
        <v>624</v>
      </c>
      <c r="K448" s="4"/>
      <c r="P448" s="4"/>
      <c r="Q448" s="4"/>
      <c r="T448" s="4"/>
      <c r="U448" s="4"/>
      <c r="AH448" s="87">
        <v>379.16697500000004</v>
      </c>
      <c r="AJ448" s="87"/>
      <c r="AK448" s="87"/>
      <c r="AL448" s="87"/>
      <c r="AM448" s="87"/>
      <c r="AN448" s="87"/>
      <c r="AO448" s="87"/>
      <c r="AP448" s="78"/>
      <c r="AQ448" s="87"/>
      <c r="AR448" s="87"/>
      <c r="AS448" s="87"/>
      <c r="AT448" s="87"/>
      <c r="AU448" s="86"/>
      <c r="AV448" s="86"/>
      <c r="AW448" s="86"/>
      <c r="AX448" s="87"/>
      <c r="AY448" s="24"/>
      <c r="AZ448" s="11"/>
      <c r="BA448" s="11"/>
      <c r="BB448" s="5">
        <f t="shared" si="44"/>
        <v>1</v>
      </c>
      <c r="BC448" s="9">
        <f t="shared" si="45"/>
        <v>379.16697500000004</v>
      </c>
      <c r="BD448" s="9" t="str">
        <f t="shared" si="46"/>
        <v>-</v>
      </c>
      <c r="BE448" s="5" t="s">
        <v>31</v>
      </c>
      <c r="BF448" s="4" t="s">
        <v>636</v>
      </c>
    </row>
    <row r="449" spans="1:60">
      <c r="A449" s="4" t="s">
        <v>395</v>
      </c>
      <c r="J449" s="5" t="s">
        <v>624</v>
      </c>
      <c r="K449" s="87" t="s">
        <v>624</v>
      </c>
      <c r="L449" s="89"/>
      <c r="M449" s="112"/>
      <c r="N449" s="87"/>
      <c r="O449" s="87"/>
      <c r="P449" s="87"/>
      <c r="Q449" s="87"/>
      <c r="R449" s="87"/>
      <c r="S449" s="87"/>
      <c r="T449" s="78"/>
      <c r="U449" s="87"/>
      <c r="V449" s="87"/>
      <c r="W449" s="87"/>
      <c r="X449" s="87"/>
      <c r="Y449" s="86"/>
      <c r="Z449" s="86"/>
      <c r="AA449" s="86"/>
      <c r="AB449" s="86"/>
      <c r="AC449" s="86"/>
      <c r="AD449" s="86"/>
      <c r="AE449" s="86"/>
      <c r="AF449" s="86"/>
      <c r="AG449" s="86"/>
      <c r="AH449" s="87">
        <v>258.81762500000002</v>
      </c>
      <c r="AI449" s="87">
        <v>242.27125999999998</v>
      </c>
      <c r="AJ449" s="86"/>
      <c r="AK449" s="86"/>
      <c r="AL449" s="4"/>
      <c r="AM449" s="5"/>
      <c r="AN449" s="9"/>
      <c r="AS449" s="89"/>
      <c r="AT449" s="89"/>
      <c r="AU449" s="89"/>
      <c r="AV449" s="89"/>
      <c r="AW449" s="89"/>
      <c r="AX449" s="89"/>
      <c r="AY449" s="89"/>
      <c r="AZ449" s="89"/>
      <c r="BA449" s="89"/>
      <c r="BB449" s="5">
        <f t="shared" si="44"/>
        <v>2</v>
      </c>
      <c r="BC449" s="9">
        <f t="shared" si="45"/>
        <v>250.5444425</v>
      </c>
      <c r="BD449" s="9" t="str">
        <f t="shared" si="46"/>
        <v>251*</v>
      </c>
      <c r="BE449" s="90" t="s">
        <v>85</v>
      </c>
      <c r="BF449" s="89" t="s">
        <v>395</v>
      </c>
      <c r="BG449" s="89"/>
      <c r="BH449" s="89"/>
    </row>
    <row r="450" spans="1:60" s="83" customFormat="1">
      <c r="A450" s="4" t="s">
        <v>595</v>
      </c>
      <c r="B450" s="4"/>
      <c r="C450" s="5"/>
      <c r="D450" s="5"/>
      <c r="E450" s="4"/>
      <c r="F450" s="5"/>
      <c r="G450" s="4"/>
      <c r="H450" s="5"/>
      <c r="I450" s="4"/>
      <c r="J450" s="5" t="s">
        <v>624</v>
      </c>
      <c r="K450" s="87" t="s">
        <v>624</v>
      </c>
      <c r="L450" s="5" t="s">
        <v>624</v>
      </c>
      <c r="M450" s="112"/>
      <c r="N450" s="87"/>
      <c r="O450" s="87"/>
      <c r="P450" s="87"/>
      <c r="Q450" s="87"/>
      <c r="R450" s="87"/>
      <c r="S450" s="87"/>
      <c r="T450" s="78"/>
      <c r="U450" s="87"/>
      <c r="V450" s="87"/>
      <c r="W450" s="87"/>
      <c r="X450" s="87"/>
      <c r="Y450" s="86"/>
      <c r="Z450" s="86"/>
      <c r="AA450" s="86"/>
      <c r="AB450" s="86"/>
      <c r="AC450" s="86"/>
      <c r="AD450" s="86"/>
      <c r="AE450" s="86"/>
      <c r="AF450" s="86"/>
      <c r="AG450" s="86"/>
      <c r="AH450" s="87">
        <v>414.77342500000009</v>
      </c>
      <c r="AI450" s="87">
        <v>335.816712</v>
      </c>
      <c r="AJ450" s="87">
        <v>315.0216190000001</v>
      </c>
      <c r="AK450" s="86"/>
      <c r="AL450" s="5"/>
      <c r="AM450" s="86"/>
      <c r="AN450" s="9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5">
        <f t="shared" si="44"/>
        <v>3</v>
      </c>
      <c r="BC450" s="9">
        <f t="shared" si="45"/>
        <v>355.20391866666677</v>
      </c>
      <c r="BD450" s="9">
        <f t="shared" si="46"/>
        <v>355.20391866666677</v>
      </c>
      <c r="BE450" s="5">
        <v>355.20391866666677</v>
      </c>
      <c r="BF450" s="4" t="s">
        <v>595</v>
      </c>
      <c r="BG450" s="4"/>
      <c r="BH450" s="4"/>
    </row>
    <row r="451" spans="1:60">
      <c r="A451" s="4" t="s">
        <v>354</v>
      </c>
      <c r="J451" s="5" t="s">
        <v>624</v>
      </c>
      <c r="K451" s="4"/>
      <c r="P451" s="4"/>
      <c r="Q451" s="4"/>
      <c r="T451" s="4"/>
      <c r="U451" s="4"/>
      <c r="AH451" s="87">
        <v>356.84247500000004</v>
      </c>
      <c r="AJ451" s="87"/>
      <c r="AK451" s="87"/>
      <c r="AL451" s="87"/>
      <c r="AM451" s="87"/>
      <c r="AN451" s="87"/>
      <c r="AO451" s="87"/>
      <c r="AP451" s="78"/>
      <c r="AQ451" s="87"/>
      <c r="AR451" s="87"/>
      <c r="AS451" s="87"/>
      <c r="AT451" s="87"/>
      <c r="AU451" s="86"/>
      <c r="AV451" s="86"/>
      <c r="AW451" s="86"/>
      <c r="AX451" s="87"/>
      <c r="AY451" s="24"/>
      <c r="AZ451" s="11"/>
      <c r="BA451" s="11"/>
      <c r="BB451" s="5">
        <f t="shared" si="44"/>
        <v>1</v>
      </c>
      <c r="BC451" s="9">
        <f t="shared" si="45"/>
        <v>356.84247500000004</v>
      </c>
      <c r="BD451" s="9" t="str">
        <f t="shared" si="46"/>
        <v>-</v>
      </c>
      <c r="BE451" s="5" t="s">
        <v>31</v>
      </c>
      <c r="BF451" s="4" t="s">
        <v>354</v>
      </c>
    </row>
    <row r="452" spans="1:60">
      <c r="A452" s="4" t="s">
        <v>673</v>
      </c>
      <c r="J452" s="5" t="s">
        <v>624</v>
      </c>
      <c r="K452" s="4"/>
      <c r="L452" s="5" t="s">
        <v>624</v>
      </c>
      <c r="P452" s="4"/>
      <c r="Q452" s="4"/>
      <c r="T452" s="4"/>
      <c r="U452" s="4"/>
      <c r="AH452" s="87">
        <v>375.49132500000007</v>
      </c>
      <c r="AJ452" s="87">
        <v>393.14048400000001</v>
      </c>
      <c r="AK452" s="87"/>
      <c r="AL452" s="87"/>
      <c r="AM452" s="87"/>
      <c r="AN452" s="87"/>
      <c r="AO452" s="87"/>
      <c r="AP452" s="78"/>
      <c r="AQ452" s="87"/>
      <c r="AR452" s="87"/>
      <c r="AS452" s="87"/>
      <c r="AT452" s="87"/>
      <c r="AU452" s="86"/>
      <c r="AV452" s="86"/>
      <c r="AW452" s="86"/>
      <c r="AX452" s="87"/>
      <c r="AY452" s="24"/>
      <c r="AZ452" s="11"/>
      <c r="BA452" s="11"/>
      <c r="BB452" s="5">
        <f t="shared" si="44"/>
        <v>2</v>
      </c>
      <c r="BC452" s="9">
        <f t="shared" si="45"/>
        <v>384.31590450000004</v>
      </c>
      <c r="BD452" s="9" t="str">
        <f t="shared" si="46"/>
        <v>384*</v>
      </c>
      <c r="BE452" s="5" t="s">
        <v>674</v>
      </c>
      <c r="BF452" s="4" t="s">
        <v>673</v>
      </c>
    </row>
    <row r="453" spans="1:60">
      <c r="A453" s="89" t="s">
        <v>675</v>
      </c>
      <c r="B453" s="89"/>
      <c r="C453" s="90"/>
      <c r="D453" s="90"/>
      <c r="E453" s="89"/>
      <c r="F453" s="90"/>
      <c r="G453" s="89"/>
      <c r="H453" s="90"/>
      <c r="I453" s="89"/>
      <c r="J453" s="5" t="s">
        <v>624</v>
      </c>
      <c r="K453" s="87" t="s">
        <v>624</v>
      </c>
      <c r="M453" s="87"/>
      <c r="N453" s="87"/>
      <c r="O453" s="87"/>
      <c r="P453" s="87"/>
      <c r="Q453" s="87"/>
      <c r="R453" s="87"/>
      <c r="S453" s="87"/>
      <c r="T453" s="78"/>
      <c r="U453" s="87"/>
      <c r="V453" s="87"/>
      <c r="W453" s="87"/>
      <c r="X453" s="87"/>
      <c r="Y453" s="86"/>
      <c r="Z453" s="86"/>
      <c r="AA453" s="86"/>
      <c r="AB453" s="86"/>
      <c r="AC453" s="86"/>
      <c r="AD453" s="86"/>
      <c r="AE453" s="86"/>
      <c r="AF453" s="86"/>
      <c r="AG453" s="86"/>
      <c r="AH453" s="87">
        <v>407.62507499999998</v>
      </c>
      <c r="AI453" s="87">
        <v>397.23468400000002</v>
      </c>
      <c r="AJ453" s="86"/>
      <c r="AK453" s="86"/>
      <c r="AL453" s="89"/>
      <c r="AM453" s="86"/>
      <c r="AN453" s="94"/>
      <c r="AO453" s="89"/>
      <c r="AP453" s="89"/>
      <c r="AQ453" s="89"/>
      <c r="AR453" s="89"/>
      <c r="AW453" s="4"/>
      <c r="AX453" s="4"/>
      <c r="AY453" s="4"/>
      <c r="AZ453" s="4"/>
      <c r="BA453" s="4"/>
      <c r="BB453" s="5">
        <f t="shared" si="44"/>
        <v>2</v>
      </c>
      <c r="BC453" s="9">
        <f t="shared" si="45"/>
        <v>402.42987949999997</v>
      </c>
      <c r="BD453" s="9" t="str">
        <f t="shared" si="46"/>
        <v>402*</v>
      </c>
      <c r="BE453" s="5" t="s">
        <v>676</v>
      </c>
      <c r="BF453" s="4" t="s">
        <v>675</v>
      </c>
    </row>
    <row r="454" spans="1:60" s="83" customFormat="1">
      <c r="A454" s="4" t="s">
        <v>677</v>
      </c>
      <c r="B454" s="4"/>
      <c r="C454" s="5"/>
      <c r="D454" s="5"/>
      <c r="E454" s="4"/>
      <c r="F454" s="5"/>
      <c r="G454" s="4"/>
      <c r="H454" s="5"/>
      <c r="I454" s="4"/>
      <c r="J454" s="5" t="s">
        <v>624</v>
      </c>
      <c r="K454" s="87" t="s">
        <v>624</v>
      </c>
      <c r="L454" s="4"/>
      <c r="M454" s="87"/>
      <c r="N454" s="87"/>
      <c r="O454" s="87"/>
      <c r="P454" s="87"/>
      <c r="Q454" s="87"/>
      <c r="R454" s="87"/>
      <c r="S454" s="87"/>
      <c r="T454" s="78"/>
      <c r="U454" s="87"/>
      <c r="V454" s="87"/>
      <c r="W454" s="87"/>
      <c r="X454" s="87"/>
      <c r="Y454" s="86"/>
      <c r="Z454" s="86"/>
      <c r="AA454" s="86"/>
      <c r="AB454" s="86"/>
      <c r="AC454" s="86"/>
      <c r="AD454" s="86"/>
      <c r="AE454" s="86"/>
      <c r="AF454" s="86"/>
      <c r="AG454" s="86"/>
      <c r="AH454" s="87">
        <v>257.84797500000002</v>
      </c>
      <c r="AI454" s="87">
        <v>236.559708</v>
      </c>
      <c r="AJ454" s="86"/>
      <c r="AK454" s="86"/>
      <c r="AM454" s="5"/>
      <c r="AN454" s="9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5">
        <f t="shared" si="44"/>
        <v>2</v>
      </c>
      <c r="BC454" s="9">
        <f t="shared" si="45"/>
        <v>247.20384150000001</v>
      </c>
      <c r="BD454" s="9" t="str">
        <f t="shared" si="46"/>
        <v>247*</v>
      </c>
      <c r="BE454" s="5" t="s">
        <v>678</v>
      </c>
      <c r="BF454" s="4" t="s">
        <v>677</v>
      </c>
      <c r="BG454" s="4"/>
      <c r="BH454" s="4"/>
    </row>
    <row r="455" spans="1:60" s="89" customFormat="1">
      <c r="A455" s="4" t="s">
        <v>679</v>
      </c>
      <c r="B455" s="4"/>
      <c r="C455" s="5"/>
      <c r="D455" s="5"/>
      <c r="E455" s="4"/>
      <c r="F455" s="5"/>
      <c r="G455" s="4"/>
      <c r="H455" s="5"/>
      <c r="I455" s="4"/>
      <c r="J455" s="5" t="s">
        <v>624</v>
      </c>
      <c r="K455" s="87" t="s">
        <v>624</v>
      </c>
      <c r="L455" s="4"/>
      <c r="M455" s="87"/>
      <c r="N455" s="87"/>
      <c r="O455" s="87"/>
      <c r="P455" s="87"/>
      <c r="Q455" s="87"/>
      <c r="R455" s="87"/>
      <c r="S455" s="87"/>
      <c r="T455" s="78"/>
      <c r="U455" s="87"/>
      <c r="V455" s="87"/>
      <c r="W455" s="87"/>
      <c r="X455" s="87"/>
      <c r="Y455" s="86"/>
      <c r="Z455" s="86"/>
      <c r="AA455" s="86"/>
      <c r="AB455" s="86"/>
      <c r="AC455" s="86"/>
      <c r="AD455" s="86"/>
      <c r="AE455" s="86"/>
      <c r="AF455" s="86"/>
      <c r="AG455" s="86"/>
      <c r="AH455" s="87">
        <v>285.38152500000001</v>
      </c>
      <c r="AI455" s="87">
        <v>322.10147199999994</v>
      </c>
      <c r="AJ455" s="86"/>
      <c r="AK455" s="86"/>
      <c r="AL455" s="4"/>
      <c r="AM455" s="86"/>
      <c r="AN455" s="9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5">
        <f t="shared" si="44"/>
        <v>2</v>
      </c>
      <c r="BC455" s="9">
        <f t="shared" si="45"/>
        <v>303.74149849999998</v>
      </c>
      <c r="BD455" s="9" t="str">
        <f t="shared" si="46"/>
        <v>304*</v>
      </c>
      <c r="BE455" s="5" t="s">
        <v>680</v>
      </c>
      <c r="BF455" s="4" t="s">
        <v>679</v>
      </c>
      <c r="BG455" s="4"/>
      <c r="BH455" s="4"/>
    </row>
    <row r="456" spans="1:60">
      <c r="A456" s="4" t="s">
        <v>681</v>
      </c>
      <c r="J456" s="5" t="s">
        <v>624</v>
      </c>
      <c r="K456" s="87" t="s">
        <v>624</v>
      </c>
      <c r="M456" s="87"/>
      <c r="N456" s="87"/>
      <c r="O456" s="87"/>
      <c r="P456" s="87"/>
      <c r="Q456" s="87"/>
      <c r="R456" s="87"/>
      <c r="S456" s="87"/>
      <c r="T456" s="78"/>
      <c r="U456" s="87"/>
      <c r="V456" s="87"/>
      <c r="W456" s="87"/>
      <c r="X456" s="87"/>
      <c r="Y456" s="86"/>
      <c r="Z456" s="86"/>
      <c r="AA456" s="86"/>
      <c r="AB456" s="86"/>
      <c r="AC456" s="86"/>
      <c r="AD456" s="86"/>
      <c r="AE456" s="86"/>
      <c r="AF456" s="86"/>
      <c r="AG456" s="86"/>
      <c r="AH456" s="87">
        <v>248.91817500000002</v>
      </c>
      <c r="AI456" s="87">
        <v>274.69934799999993</v>
      </c>
      <c r="AJ456" s="86"/>
      <c r="AK456" s="86"/>
      <c r="AL456" s="4"/>
      <c r="AM456" s="92"/>
      <c r="AN456" s="9"/>
      <c r="AW456" s="4"/>
      <c r="AX456" s="4"/>
      <c r="AY456" s="4"/>
      <c r="AZ456" s="4"/>
      <c r="BA456" s="4"/>
      <c r="BB456" s="5">
        <f t="shared" si="44"/>
        <v>2</v>
      </c>
      <c r="BC456" s="9">
        <f t="shared" si="45"/>
        <v>261.80876149999995</v>
      </c>
      <c r="BD456" s="9" t="str">
        <f t="shared" si="46"/>
        <v>262*</v>
      </c>
      <c r="BE456" s="5" t="s">
        <v>682</v>
      </c>
      <c r="BF456" s="4" t="s">
        <v>681</v>
      </c>
    </row>
    <row r="457" spans="1:60">
      <c r="A457" s="4" t="s">
        <v>417</v>
      </c>
      <c r="J457" s="5" t="s">
        <v>624</v>
      </c>
      <c r="K457" s="4"/>
      <c r="P457" s="4"/>
      <c r="Q457" s="4"/>
      <c r="T457" s="4"/>
      <c r="U457" s="4"/>
      <c r="AH457" s="87">
        <v>190.671525</v>
      </c>
      <c r="AJ457" s="87"/>
      <c r="AK457" s="87"/>
      <c r="AL457" s="87"/>
      <c r="AM457" s="87"/>
      <c r="AN457" s="87"/>
      <c r="AO457" s="87"/>
      <c r="AP457" s="78"/>
      <c r="AQ457" s="87"/>
      <c r="AR457" s="87"/>
      <c r="AS457" s="87"/>
      <c r="AT457" s="87"/>
      <c r="AU457" s="86"/>
      <c r="AV457" s="86"/>
      <c r="AW457" s="86"/>
      <c r="AX457" s="87"/>
      <c r="AY457" s="24"/>
      <c r="AZ457" s="11"/>
      <c r="BA457" s="11"/>
      <c r="BB457" s="5">
        <f t="shared" si="44"/>
        <v>1</v>
      </c>
      <c r="BC457" s="9">
        <f t="shared" si="45"/>
        <v>190.671525</v>
      </c>
      <c r="BD457" s="9" t="str">
        <f t="shared" si="46"/>
        <v>-</v>
      </c>
      <c r="BE457" s="5" t="s">
        <v>31</v>
      </c>
      <c r="BF457" s="4" t="s">
        <v>417</v>
      </c>
    </row>
    <row r="458" spans="1:60" s="83" customFormat="1">
      <c r="A458" s="83" t="s">
        <v>638</v>
      </c>
      <c r="C458" s="88"/>
      <c r="D458" s="88"/>
      <c r="F458" s="88"/>
      <c r="H458" s="88"/>
      <c r="J458" s="331" t="s">
        <v>624</v>
      </c>
      <c r="K458" s="84" t="s">
        <v>624</v>
      </c>
      <c r="L458" s="331" t="s">
        <v>624</v>
      </c>
      <c r="M458" s="331" t="s">
        <v>624</v>
      </c>
      <c r="N458" s="331" t="s">
        <v>624</v>
      </c>
      <c r="O458" s="331" t="s">
        <v>624</v>
      </c>
      <c r="P458" s="331" t="s">
        <v>624</v>
      </c>
      <c r="Q458" s="1" t="s">
        <v>624</v>
      </c>
      <c r="R458" s="84"/>
      <c r="S458" s="84"/>
      <c r="T458" s="79"/>
      <c r="U458" s="84"/>
      <c r="V458" s="84"/>
      <c r="W458" s="84"/>
      <c r="X458" s="84"/>
      <c r="Y458" s="85"/>
      <c r="Z458" s="85"/>
      <c r="AA458" s="85"/>
      <c r="AB458" s="85"/>
      <c r="AC458" s="85"/>
      <c r="AD458" s="85"/>
      <c r="AE458" s="85"/>
      <c r="AF458" s="85"/>
      <c r="AG458" s="85"/>
      <c r="AH458" s="84">
        <v>382.29015000000004</v>
      </c>
      <c r="AI458" s="84">
        <v>350.17074400000001</v>
      </c>
      <c r="AJ458" s="84">
        <v>223.29222300000004</v>
      </c>
      <c r="AK458" s="84">
        <v>280.62379399999998</v>
      </c>
      <c r="AL458" s="331">
        <v>251</v>
      </c>
      <c r="AM458" s="7">
        <v>232.836725</v>
      </c>
      <c r="AN458" s="7">
        <v>250.81215499999999</v>
      </c>
      <c r="AO458" s="7">
        <v>270.04785499999997</v>
      </c>
      <c r="BB458" s="331">
        <f t="shared" si="44"/>
        <v>3</v>
      </c>
      <c r="BC458" s="7">
        <f t="shared" si="45"/>
        <v>318.58437233333336</v>
      </c>
      <c r="BD458" s="7">
        <f t="shared" si="46"/>
        <v>318.58437233333336</v>
      </c>
      <c r="BE458" s="88">
        <v>318.58437233333336</v>
      </c>
      <c r="BF458" s="83" t="s">
        <v>638</v>
      </c>
    </row>
    <row r="459" spans="1:60" s="1" customFormat="1">
      <c r="A459" s="83" t="s">
        <v>139</v>
      </c>
      <c r="B459" s="83"/>
      <c r="C459" s="88"/>
      <c r="D459" s="88"/>
      <c r="E459" s="83"/>
      <c r="F459" s="88"/>
      <c r="G459" s="83"/>
      <c r="H459" s="88"/>
      <c r="I459" s="83"/>
      <c r="J459" s="331" t="s">
        <v>624</v>
      </c>
      <c r="K459" s="331" t="s">
        <v>683</v>
      </c>
      <c r="AH459" s="84">
        <v>339.40005000000008</v>
      </c>
      <c r="AI459" s="7">
        <v>274.417528</v>
      </c>
      <c r="AJ459" s="84"/>
      <c r="AK459" s="84"/>
      <c r="AL459" s="84"/>
      <c r="AM459" s="84"/>
      <c r="AN459" s="84"/>
      <c r="AO459" s="84"/>
      <c r="AP459" s="79"/>
      <c r="AQ459" s="84"/>
      <c r="AR459" s="84"/>
      <c r="AS459" s="84"/>
      <c r="AT459" s="84"/>
      <c r="AU459" s="85"/>
      <c r="AV459" s="85"/>
      <c r="AW459" s="85"/>
      <c r="AX459" s="84"/>
      <c r="AY459" s="110"/>
      <c r="AZ459" s="103"/>
      <c r="BA459" s="103"/>
      <c r="BB459" s="331">
        <f t="shared" si="44"/>
        <v>2</v>
      </c>
      <c r="BC459" s="7">
        <f t="shared" si="45"/>
        <v>306.90878900000007</v>
      </c>
      <c r="BD459" s="7" t="str">
        <f t="shared" si="46"/>
        <v>307*</v>
      </c>
      <c r="BE459" s="88" t="s">
        <v>684</v>
      </c>
      <c r="BF459" s="83" t="s">
        <v>139</v>
      </c>
      <c r="BG459" s="83"/>
      <c r="BH459" s="83"/>
    </row>
    <row r="460" spans="1:60">
      <c r="A460" s="4" t="s">
        <v>685</v>
      </c>
      <c r="J460" s="5" t="s">
        <v>624</v>
      </c>
      <c r="K460" s="4"/>
      <c r="P460" s="4"/>
      <c r="Q460" s="4"/>
      <c r="T460" s="4"/>
      <c r="U460" s="4"/>
      <c r="AH460" s="87">
        <v>381.60237500000005</v>
      </c>
      <c r="AJ460" s="87"/>
      <c r="AK460" s="87"/>
      <c r="AL460" s="87"/>
      <c r="AM460" s="87"/>
      <c r="AN460" s="87"/>
      <c r="AO460" s="87"/>
      <c r="AP460" s="78"/>
      <c r="AQ460" s="87"/>
      <c r="AR460" s="87"/>
      <c r="AS460" s="87"/>
      <c r="AT460" s="87"/>
      <c r="AU460" s="86"/>
      <c r="AV460" s="86"/>
      <c r="AW460" s="86"/>
      <c r="AX460" s="87"/>
      <c r="AY460" s="24"/>
      <c r="AZ460" s="11"/>
      <c r="BA460" s="11"/>
      <c r="BB460" s="5">
        <f t="shared" si="44"/>
        <v>1</v>
      </c>
      <c r="BC460" s="9">
        <f t="shared" si="45"/>
        <v>381.60237500000005</v>
      </c>
      <c r="BD460" s="9" t="str">
        <f t="shared" si="46"/>
        <v>-</v>
      </c>
      <c r="BE460" s="5" t="s">
        <v>31</v>
      </c>
      <c r="BF460" s="4" t="s">
        <v>685</v>
      </c>
    </row>
    <row r="461" spans="1:60">
      <c r="A461" s="4" t="s">
        <v>369</v>
      </c>
      <c r="J461" s="5" t="s">
        <v>624</v>
      </c>
      <c r="K461" s="87" t="s">
        <v>624</v>
      </c>
      <c r="M461" s="87"/>
      <c r="N461" s="87"/>
      <c r="O461" s="87"/>
      <c r="P461" s="87"/>
      <c r="Q461" s="87"/>
      <c r="R461" s="87"/>
      <c r="S461" s="87"/>
      <c r="T461" s="78"/>
      <c r="U461" s="87"/>
      <c r="V461" s="87"/>
      <c r="W461" s="87"/>
      <c r="X461" s="87"/>
      <c r="Y461" s="86"/>
      <c r="Z461" s="86"/>
      <c r="AA461" s="86"/>
      <c r="AB461" s="86"/>
      <c r="AC461" s="86"/>
      <c r="AD461" s="86"/>
      <c r="AE461" s="86"/>
      <c r="AF461" s="86"/>
      <c r="AG461" s="86"/>
      <c r="AH461" s="87">
        <v>400.84880000000004</v>
      </c>
      <c r="AI461" s="87">
        <v>253.61921199999998</v>
      </c>
      <c r="AJ461" s="86"/>
      <c r="AK461" s="86"/>
      <c r="AL461" s="4"/>
      <c r="AM461" s="92"/>
      <c r="AN461" s="9"/>
      <c r="AW461" s="4"/>
      <c r="AX461" s="4"/>
      <c r="AY461" s="4"/>
      <c r="AZ461" s="4"/>
      <c r="BA461" s="4"/>
      <c r="BB461" s="5">
        <f t="shared" si="44"/>
        <v>2</v>
      </c>
      <c r="BC461" s="9">
        <f t="shared" si="45"/>
        <v>327.23400600000002</v>
      </c>
      <c r="BD461" s="9" t="str">
        <f t="shared" si="46"/>
        <v>327*</v>
      </c>
      <c r="BE461" s="5" t="s">
        <v>686</v>
      </c>
      <c r="BF461" s="4" t="s">
        <v>369</v>
      </c>
    </row>
    <row r="462" spans="1:60">
      <c r="A462" s="4" t="s">
        <v>659</v>
      </c>
      <c r="J462" s="5" t="s">
        <v>624</v>
      </c>
      <c r="K462" s="87" t="s">
        <v>624</v>
      </c>
      <c r="M462" s="87"/>
      <c r="N462" s="87"/>
      <c r="O462" s="87"/>
      <c r="P462" s="87"/>
      <c r="Q462" s="87"/>
      <c r="R462" s="87"/>
      <c r="S462" s="87"/>
      <c r="T462" s="78"/>
      <c r="U462" s="87"/>
      <c r="V462" s="87"/>
      <c r="W462" s="87"/>
      <c r="X462" s="87"/>
      <c r="Y462" s="86"/>
      <c r="Z462" s="86"/>
      <c r="AA462" s="86"/>
      <c r="AB462" s="86"/>
      <c r="AC462" s="86"/>
      <c r="AD462" s="86"/>
      <c r="AE462" s="86"/>
      <c r="AF462" s="86"/>
      <c r="AG462" s="86"/>
      <c r="AH462" s="87">
        <v>334.19100000000003</v>
      </c>
      <c r="AI462" s="87">
        <v>329.29727600000001</v>
      </c>
      <c r="AJ462" s="86"/>
      <c r="AK462" s="86"/>
      <c r="AL462" s="4"/>
      <c r="AM462" s="86"/>
      <c r="AN462" s="9"/>
      <c r="AW462" s="4"/>
      <c r="AX462" s="4"/>
      <c r="AY462" s="4"/>
      <c r="AZ462" s="4"/>
      <c r="BA462" s="4"/>
      <c r="BB462" s="5">
        <f t="shared" si="44"/>
        <v>2</v>
      </c>
      <c r="BC462" s="9">
        <f t="shared" si="45"/>
        <v>331.74413800000002</v>
      </c>
      <c r="BD462" s="9" t="str">
        <f t="shared" si="46"/>
        <v>332*</v>
      </c>
      <c r="BE462" s="5" t="s">
        <v>488</v>
      </c>
      <c r="BF462" s="4" t="s">
        <v>659</v>
      </c>
    </row>
    <row r="463" spans="1:60">
      <c r="A463" s="4" t="s">
        <v>687</v>
      </c>
      <c r="J463" s="5" t="s">
        <v>624</v>
      </c>
      <c r="K463" s="4"/>
      <c r="P463" s="4"/>
      <c r="Q463" s="4"/>
      <c r="T463" s="4"/>
      <c r="U463" s="4"/>
      <c r="AH463" s="87">
        <v>459.63665000000003</v>
      </c>
      <c r="AJ463" s="87"/>
      <c r="AK463" s="87"/>
      <c r="AL463" s="87"/>
      <c r="AM463" s="87"/>
      <c r="AN463" s="87"/>
      <c r="AO463" s="87"/>
      <c r="AP463" s="78"/>
      <c r="AQ463" s="87"/>
      <c r="AR463" s="87"/>
      <c r="AS463" s="87"/>
      <c r="AT463" s="87"/>
      <c r="AU463" s="86"/>
      <c r="AV463" s="86"/>
      <c r="AW463" s="86"/>
      <c r="AX463" s="87"/>
      <c r="AY463" s="24"/>
      <c r="AZ463" s="11"/>
      <c r="BA463" s="11"/>
      <c r="BB463" s="5">
        <f t="shared" si="44"/>
        <v>1</v>
      </c>
      <c r="BC463" s="9">
        <f t="shared" si="45"/>
        <v>459.63665000000003</v>
      </c>
      <c r="BD463" s="9" t="str">
        <f t="shared" si="46"/>
        <v>-</v>
      </c>
      <c r="BE463" s="5" t="s">
        <v>31</v>
      </c>
      <c r="BF463" s="4" t="s">
        <v>687</v>
      </c>
    </row>
    <row r="464" spans="1:60">
      <c r="A464" s="4" t="s">
        <v>665</v>
      </c>
      <c r="J464" s="5" t="s">
        <v>624</v>
      </c>
      <c r="K464" s="4"/>
      <c r="P464" s="4"/>
      <c r="Q464" s="4"/>
      <c r="T464" s="4"/>
      <c r="U464" s="4"/>
      <c r="AH464" s="87">
        <v>329.17362500000002</v>
      </c>
      <c r="AJ464" s="87"/>
      <c r="AK464" s="87"/>
      <c r="AL464" s="87"/>
      <c r="AM464" s="87"/>
      <c r="AN464" s="87"/>
      <c r="AO464" s="87"/>
      <c r="AP464" s="78"/>
      <c r="AQ464" s="87"/>
      <c r="AR464" s="87"/>
      <c r="AS464" s="87"/>
      <c r="AT464" s="87"/>
      <c r="AU464" s="86"/>
      <c r="AV464" s="86"/>
      <c r="AW464" s="86"/>
      <c r="AX464" s="87"/>
      <c r="AY464" s="24"/>
      <c r="AZ464" s="11"/>
      <c r="BA464" s="11"/>
      <c r="BB464" s="5">
        <f t="shared" si="44"/>
        <v>1</v>
      </c>
      <c r="BC464" s="9">
        <f t="shared" si="45"/>
        <v>329.17362500000002</v>
      </c>
      <c r="BD464" s="9" t="str">
        <f t="shared" si="46"/>
        <v>-</v>
      </c>
      <c r="BE464" s="5" t="s">
        <v>31</v>
      </c>
      <c r="BF464" s="4" t="s">
        <v>665</v>
      </c>
    </row>
    <row r="465" spans="1:60" s="1" customFormat="1">
      <c r="A465" s="1" t="s">
        <v>182</v>
      </c>
      <c r="C465" s="331"/>
      <c r="D465" s="331"/>
      <c r="F465" s="331"/>
      <c r="H465" s="331"/>
      <c r="J465" s="331" t="s">
        <v>624</v>
      </c>
      <c r="K465" s="84" t="s">
        <v>624</v>
      </c>
      <c r="L465" s="331" t="s">
        <v>624</v>
      </c>
      <c r="M465" s="84"/>
      <c r="N465" s="84"/>
      <c r="O465" s="84"/>
      <c r="P465" s="84"/>
      <c r="Q465" s="84"/>
      <c r="R465" s="84"/>
      <c r="S465" s="84"/>
      <c r="T465" s="79"/>
      <c r="U465" s="84"/>
      <c r="V465" s="84"/>
      <c r="W465" s="84"/>
      <c r="X465" s="84"/>
      <c r="Y465" s="85"/>
      <c r="Z465" s="85"/>
      <c r="AA465" s="85"/>
      <c r="AB465" s="85"/>
      <c r="AC465" s="85"/>
      <c r="AD465" s="85"/>
      <c r="AE465" s="85"/>
      <c r="AF465" s="85"/>
      <c r="AG465" s="85"/>
      <c r="AH465" s="84">
        <v>443.94185000000004</v>
      </c>
      <c r="AI465" s="84">
        <v>326.685744</v>
      </c>
      <c r="AJ465" s="84">
        <v>265.24040400000001</v>
      </c>
      <c r="AK465" s="85"/>
      <c r="AL465" s="331"/>
      <c r="AM465" s="85"/>
      <c r="AN465" s="7"/>
      <c r="BB465" s="331">
        <f t="shared" si="44"/>
        <v>3</v>
      </c>
      <c r="BC465" s="7">
        <f t="shared" si="45"/>
        <v>345.28933266666672</v>
      </c>
      <c r="BD465" s="7">
        <f t="shared" si="46"/>
        <v>345.28933266666672</v>
      </c>
      <c r="BE465" s="331">
        <v>345.28933266666672</v>
      </c>
      <c r="BF465" s="1" t="s">
        <v>182</v>
      </c>
    </row>
    <row r="466" spans="1:60" s="1" customFormat="1">
      <c r="C466" s="331"/>
      <c r="D466" s="331"/>
      <c r="F466" s="331"/>
      <c r="H466" s="331"/>
      <c r="J466" s="331"/>
      <c r="K466" s="84"/>
      <c r="L466" s="331"/>
      <c r="M466" s="84"/>
      <c r="N466" s="84"/>
      <c r="O466" s="84"/>
      <c r="P466" s="84"/>
      <c r="Q466" s="84"/>
      <c r="R466" s="84"/>
      <c r="S466" s="84"/>
      <c r="T466" s="79"/>
      <c r="U466" s="84"/>
      <c r="V466" s="84"/>
      <c r="W466" s="84"/>
      <c r="X466" s="84"/>
      <c r="Y466" s="85"/>
      <c r="Z466" s="85"/>
      <c r="AA466" s="85"/>
      <c r="AB466" s="85"/>
      <c r="AC466" s="85"/>
      <c r="AD466" s="85"/>
      <c r="AE466" s="85"/>
      <c r="AF466" s="85"/>
      <c r="AG466" s="85"/>
      <c r="AH466" s="84"/>
      <c r="AI466" s="84"/>
      <c r="AJ466" s="84"/>
      <c r="AK466" s="85"/>
      <c r="AL466" s="331"/>
      <c r="AM466" s="85"/>
      <c r="AN466" s="7"/>
      <c r="BB466" s="331"/>
      <c r="BC466" s="7"/>
      <c r="BD466" s="7"/>
      <c r="BE466" s="331"/>
    </row>
    <row r="467" spans="1:60">
      <c r="A467" s="4" t="s">
        <v>688</v>
      </c>
      <c r="F467" s="5" t="s">
        <v>683</v>
      </c>
      <c r="H467" s="87"/>
      <c r="I467" s="87"/>
      <c r="J467" s="87"/>
      <c r="K467" s="87"/>
      <c r="L467" s="87"/>
      <c r="M467" s="87"/>
      <c r="N467" s="87"/>
      <c r="O467" s="78"/>
      <c r="P467" s="107"/>
      <c r="Q467" s="107"/>
      <c r="R467" s="107"/>
      <c r="S467" s="107"/>
      <c r="T467" s="5"/>
      <c r="U467" s="11"/>
      <c r="V467" s="11"/>
      <c r="W467" s="24"/>
      <c r="AD467" s="87">
        <v>353.81860664961636</v>
      </c>
      <c r="AF467" s="58"/>
      <c r="AG467" s="5"/>
      <c r="AH467" s="5"/>
      <c r="AI467" s="5"/>
      <c r="AJ467" s="5"/>
      <c r="AL467" s="4"/>
      <c r="AP467" s="5"/>
      <c r="AW467" s="4"/>
      <c r="AX467" s="4"/>
      <c r="AY467" s="4"/>
      <c r="AZ467" s="4"/>
      <c r="BA467" s="4"/>
      <c r="BB467" s="5">
        <f t="shared" ref="BB467:BB472" si="47">COUNTA(AD467:AF467)</f>
        <v>1</v>
      </c>
      <c r="BC467" s="9">
        <f t="shared" ref="BC467:BC472" si="48">AVERAGE(AD467:AF467)</f>
        <v>353.81860664961636</v>
      </c>
      <c r="BD467" s="9" t="str">
        <f t="shared" ref="BD467:BD478" si="49">IF(BB467=3,BC467,IF(BB467=2,ROUND(BC467,0)&amp;"*",IF(BB467=1,"-")))</f>
        <v>-</v>
      </c>
      <c r="BE467" s="5" t="s">
        <v>31</v>
      </c>
    </row>
    <row r="468" spans="1:60">
      <c r="A468" s="4" t="s">
        <v>689</v>
      </c>
      <c r="F468" s="5" t="s">
        <v>683</v>
      </c>
      <c r="H468" s="87"/>
      <c r="I468" s="87"/>
      <c r="J468" s="87"/>
      <c r="K468" s="87"/>
      <c r="L468" s="87"/>
      <c r="M468" s="87"/>
      <c r="N468" s="87"/>
      <c r="O468" s="78"/>
      <c r="P468" s="107"/>
      <c r="Q468" s="107"/>
      <c r="R468" s="107"/>
      <c r="S468" s="107"/>
      <c r="T468" s="107"/>
      <c r="U468" s="86"/>
      <c r="V468" s="11"/>
      <c r="W468" s="112"/>
      <c r="X468" s="1"/>
      <c r="AD468" s="87">
        <v>334.55416879795393</v>
      </c>
      <c r="AF468" s="58"/>
      <c r="AG468" s="5"/>
      <c r="AH468" s="5"/>
      <c r="AI468" s="5"/>
      <c r="AJ468" s="5"/>
      <c r="AL468" s="4"/>
      <c r="AW468" s="4"/>
      <c r="AX468" s="4"/>
      <c r="AY468" s="4"/>
      <c r="AZ468" s="4"/>
      <c r="BA468" s="4"/>
      <c r="BB468" s="5">
        <f t="shared" si="47"/>
        <v>1</v>
      </c>
      <c r="BC468" s="9">
        <f t="shared" si="48"/>
        <v>334.55416879795393</v>
      </c>
      <c r="BD468" s="9" t="str">
        <f t="shared" si="49"/>
        <v>-</v>
      </c>
      <c r="BE468" s="5" t="s">
        <v>31</v>
      </c>
    </row>
    <row r="469" spans="1:60">
      <c r="A469" s="4" t="s">
        <v>690</v>
      </c>
      <c r="F469" s="5" t="s">
        <v>683</v>
      </c>
      <c r="H469" s="87"/>
      <c r="I469" s="87"/>
      <c r="J469" s="87"/>
      <c r="K469" s="87"/>
      <c r="L469" s="87"/>
      <c r="M469" s="87"/>
      <c r="N469" s="87"/>
      <c r="O469" s="78"/>
      <c r="P469" s="107"/>
      <c r="Q469" s="107"/>
      <c r="R469" s="107"/>
      <c r="S469" s="107"/>
      <c r="T469" s="86"/>
      <c r="U469" s="86"/>
      <c r="V469" s="11"/>
      <c r="W469" s="203"/>
      <c r="X469" s="1"/>
      <c r="AD469" s="87">
        <v>333.37771457800511</v>
      </c>
      <c r="AF469" s="58"/>
      <c r="AG469" s="5"/>
      <c r="AH469" s="5"/>
      <c r="AI469" s="5"/>
      <c r="AJ469" s="5"/>
      <c r="AL469" s="4"/>
      <c r="AW469" s="4"/>
      <c r="AX469" s="4"/>
      <c r="AY469" s="4"/>
      <c r="AZ469" s="4"/>
      <c r="BA469" s="4"/>
      <c r="BB469" s="5">
        <f t="shared" si="47"/>
        <v>1</v>
      </c>
      <c r="BC469" s="9">
        <f t="shared" si="48"/>
        <v>333.37771457800511</v>
      </c>
      <c r="BD469" s="9" t="str">
        <f t="shared" si="49"/>
        <v>-</v>
      </c>
      <c r="BE469" s="5" t="s">
        <v>31</v>
      </c>
    </row>
    <row r="470" spans="1:60">
      <c r="A470" s="4" t="s">
        <v>691</v>
      </c>
      <c r="F470" s="5" t="s">
        <v>683</v>
      </c>
      <c r="H470" s="87"/>
      <c r="I470" s="87"/>
      <c r="J470" s="87"/>
      <c r="K470" s="87"/>
      <c r="L470" s="87"/>
      <c r="M470" s="87"/>
      <c r="N470" s="87"/>
      <c r="O470" s="78"/>
      <c r="P470" s="107"/>
      <c r="Q470" s="107"/>
      <c r="R470" s="107"/>
      <c r="S470" s="107"/>
      <c r="T470" s="86"/>
      <c r="U470" s="86"/>
      <c r="V470" s="11"/>
      <c r="W470" s="24"/>
      <c r="AD470" s="87">
        <v>329.9954086956522</v>
      </c>
      <c r="AF470" s="58"/>
      <c r="AG470" s="5"/>
      <c r="AH470" s="5"/>
      <c r="AI470" s="5"/>
      <c r="AJ470" s="5"/>
      <c r="AL470" s="4"/>
      <c r="AW470" s="4"/>
      <c r="AX470" s="4"/>
      <c r="AY470" s="4"/>
      <c r="AZ470" s="4"/>
      <c r="BA470" s="4"/>
      <c r="BB470" s="5">
        <f t="shared" si="47"/>
        <v>1</v>
      </c>
      <c r="BC470" s="9">
        <f t="shared" si="48"/>
        <v>329.9954086956522</v>
      </c>
      <c r="BD470" s="9" t="str">
        <f t="shared" si="49"/>
        <v>-</v>
      </c>
      <c r="BE470" s="5" t="s">
        <v>31</v>
      </c>
    </row>
    <row r="471" spans="1:60">
      <c r="A471" s="4" t="s">
        <v>692</v>
      </c>
      <c r="F471" s="5" t="s">
        <v>683</v>
      </c>
      <c r="H471" s="87"/>
      <c r="I471" s="87"/>
      <c r="J471" s="87"/>
      <c r="K471" s="87"/>
      <c r="L471" s="87"/>
      <c r="M471" s="87"/>
      <c r="N471" s="87"/>
      <c r="O471" s="78"/>
      <c r="P471" s="107"/>
      <c r="Q471" s="107"/>
      <c r="R471" s="107"/>
      <c r="S471" s="107"/>
      <c r="T471" s="86"/>
      <c r="U471" s="86"/>
      <c r="V471" s="11"/>
      <c r="W471" s="110"/>
      <c r="AD471" s="87">
        <v>312.49565217391302</v>
      </c>
      <c r="AF471" s="58"/>
      <c r="AG471" s="5"/>
      <c r="AH471" s="5"/>
      <c r="AI471" s="5"/>
      <c r="AJ471" s="5"/>
      <c r="AL471" s="4"/>
      <c r="AW471" s="4"/>
      <c r="AX471" s="4"/>
      <c r="AY471" s="4"/>
      <c r="AZ471" s="4"/>
      <c r="BA471" s="4"/>
      <c r="BB471" s="5">
        <f t="shared" si="47"/>
        <v>1</v>
      </c>
      <c r="BC471" s="9">
        <f t="shared" si="48"/>
        <v>312.49565217391302</v>
      </c>
      <c r="BD471" s="9" t="str">
        <f t="shared" si="49"/>
        <v>-</v>
      </c>
      <c r="BE471" s="5" t="s">
        <v>31</v>
      </c>
    </row>
    <row r="472" spans="1:60">
      <c r="A472" s="4" t="s">
        <v>693</v>
      </c>
      <c r="F472" s="5" t="s">
        <v>683</v>
      </c>
      <c r="H472" s="87"/>
      <c r="I472" s="87"/>
      <c r="J472" s="87"/>
      <c r="K472" s="87"/>
      <c r="L472" s="87"/>
      <c r="M472" s="87"/>
      <c r="N472" s="87"/>
      <c r="O472" s="78"/>
      <c r="P472" s="107"/>
      <c r="Q472" s="107"/>
      <c r="R472" s="107"/>
      <c r="S472" s="107"/>
      <c r="T472" s="11"/>
      <c r="U472" s="11"/>
      <c r="V472" s="11"/>
      <c r="W472" s="24"/>
      <c r="AD472" s="87">
        <v>288.81951099744242</v>
      </c>
      <c r="AF472" s="58"/>
      <c r="AG472" s="5"/>
      <c r="AH472" s="5"/>
      <c r="AI472" s="5"/>
      <c r="AJ472" s="5"/>
      <c r="AL472" s="4"/>
      <c r="AW472" s="4"/>
      <c r="AX472" s="4"/>
      <c r="AY472" s="4"/>
      <c r="AZ472" s="4"/>
      <c r="BA472" s="4"/>
      <c r="BB472" s="5">
        <f t="shared" si="47"/>
        <v>1</v>
      </c>
      <c r="BC472" s="9">
        <f t="shared" si="48"/>
        <v>288.81951099744242</v>
      </c>
      <c r="BD472" s="9" t="str">
        <f t="shared" si="49"/>
        <v>-</v>
      </c>
      <c r="BE472" s="5" t="s">
        <v>31</v>
      </c>
    </row>
    <row r="473" spans="1:60">
      <c r="A473" s="4" t="s">
        <v>694</v>
      </c>
      <c r="F473" s="5" t="s">
        <v>683</v>
      </c>
      <c r="H473" s="87"/>
      <c r="I473" s="87"/>
      <c r="J473" s="5" t="s">
        <v>683</v>
      </c>
      <c r="K473" s="87"/>
      <c r="L473" s="87"/>
      <c r="M473" s="87"/>
      <c r="N473" s="87"/>
      <c r="O473" s="78"/>
      <c r="P473" s="107"/>
      <c r="Q473" s="107"/>
      <c r="R473" s="107"/>
      <c r="S473" s="107"/>
      <c r="T473" s="86"/>
      <c r="U473" s="86"/>
      <c r="V473" s="11"/>
      <c r="W473" s="112"/>
      <c r="AD473" s="87">
        <v>277.64319590792837</v>
      </c>
      <c r="AH473" s="87">
        <v>307.72321799999997</v>
      </c>
      <c r="AI473" s="5"/>
      <c r="AJ473" s="5"/>
      <c r="AL473" s="4"/>
      <c r="AW473" s="4"/>
      <c r="AX473" s="4"/>
      <c r="AY473" s="4"/>
      <c r="AZ473" s="4"/>
      <c r="BA473" s="4"/>
      <c r="BB473" s="5">
        <f>COUNTA(AD473:AH473)</f>
        <v>2</v>
      </c>
      <c r="BC473" s="9">
        <f>AVERAGE(AD473:AH473)</f>
        <v>292.68320695396415</v>
      </c>
      <c r="BD473" s="9" t="str">
        <f t="shared" si="49"/>
        <v>293*</v>
      </c>
      <c r="BE473" s="5" t="s">
        <v>695</v>
      </c>
    </row>
    <row r="474" spans="1:60" s="1" customFormat="1">
      <c r="A474" s="4" t="s">
        <v>696</v>
      </c>
      <c r="B474" s="4"/>
      <c r="C474" s="5"/>
      <c r="D474" s="5"/>
      <c r="E474" s="4"/>
      <c r="F474" s="5" t="s">
        <v>683</v>
      </c>
      <c r="G474" s="4"/>
      <c r="H474" s="87"/>
      <c r="I474" s="87"/>
      <c r="J474" s="87"/>
      <c r="K474" s="87"/>
      <c r="L474" s="87"/>
      <c r="M474" s="87"/>
      <c r="N474" s="87"/>
      <c r="O474" s="78"/>
      <c r="P474" s="107"/>
      <c r="Q474" s="107"/>
      <c r="R474" s="107"/>
      <c r="S474" s="107"/>
      <c r="T474" s="11"/>
      <c r="U474" s="11"/>
      <c r="V474" s="11"/>
      <c r="W474" s="24"/>
      <c r="Y474" s="4"/>
      <c r="Z474" s="4"/>
      <c r="AA474" s="4"/>
      <c r="AB474" s="4"/>
      <c r="AC474" s="4"/>
      <c r="AD474" s="87">
        <v>269.84918670076723</v>
      </c>
      <c r="AE474" s="4"/>
      <c r="AF474" s="58"/>
      <c r="AG474" s="5"/>
      <c r="AH474" s="5"/>
      <c r="AI474" s="5"/>
      <c r="AJ474" s="5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5">
        <f>COUNTA(AD474:AF474)</f>
        <v>1</v>
      </c>
      <c r="BC474" s="9">
        <f>AVERAGE(AD474:AF474)</f>
        <v>269.84918670076723</v>
      </c>
      <c r="BD474" s="9" t="str">
        <f t="shared" si="49"/>
        <v>-</v>
      </c>
      <c r="BE474" s="5" t="s">
        <v>31</v>
      </c>
      <c r="BF474" s="4"/>
      <c r="BG474" s="4"/>
      <c r="BH474" s="4"/>
    </row>
    <row r="475" spans="1:60">
      <c r="A475" s="4" t="s">
        <v>697</v>
      </c>
      <c r="F475" s="5" t="s">
        <v>683</v>
      </c>
      <c r="H475" s="87"/>
      <c r="I475" s="87"/>
      <c r="J475" s="87"/>
      <c r="K475" s="87"/>
      <c r="L475" s="87"/>
      <c r="M475" s="87"/>
      <c r="N475" s="87"/>
      <c r="O475" s="78"/>
      <c r="P475" s="107"/>
      <c r="Q475" s="107"/>
      <c r="R475" s="107"/>
      <c r="S475" s="107"/>
      <c r="T475" s="86"/>
      <c r="U475" s="86"/>
      <c r="V475" s="11"/>
      <c r="W475" s="24"/>
      <c r="AD475" s="87">
        <v>248.23184040920719</v>
      </c>
      <c r="AF475" s="58"/>
      <c r="AG475" s="5"/>
      <c r="AH475" s="5"/>
      <c r="AI475" s="5"/>
      <c r="AJ475" s="5"/>
      <c r="AL475" s="4"/>
      <c r="AW475" s="4"/>
      <c r="AX475" s="4"/>
      <c r="AY475" s="4"/>
      <c r="AZ475" s="4"/>
      <c r="BA475" s="4"/>
      <c r="BB475" s="5">
        <f>COUNTA(AD475:AF475)</f>
        <v>1</v>
      </c>
      <c r="BC475" s="9">
        <f>AVERAGE(AD475:AF475)</f>
        <v>248.23184040920719</v>
      </c>
      <c r="BD475" s="9" t="str">
        <f t="shared" si="49"/>
        <v>-</v>
      </c>
      <c r="BE475" s="5" t="s">
        <v>31</v>
      </c>
    </row>
    <row r="476" spans="1:60" s="1" customFormat="1">
      <c r="A476" s="4" t="s">
        <v>698</v>
      </c>
      <c r="B476" s="4"/>
      <c r="C476" s="5"/>
      <c r="D476" s="5"/>
      <c r="E476" s="4"/>
      <c r="F476" s="5" t="s">
        <v>683</v>
      </c>
      <c r="G476" s="5" t="s">
        <v>683</v>
      </c>
      <c r="H476" s="5" t="s">
        <v>683</v>
      </c>
      <c r="I476" s="5" t="s">
        <v>683</v>
      </c>
      <c r="J476" s="5" t="s">
        <v>683</v>
      </c>
      <c r="K476" s="87"/>
      <c r="L476" s="87"/>
      <c r="M476" s="87"/>
      <c r="N476" s="87"/>
      <c r="O476" s="78"/>
      <c r="P476" s="107"/>
      <c r="Q476" s="107"/>
      <c r="R476" s="107"/>
      <c r="S476" s="107"/>
      <c r="T476" s="86"/>
      <c r="U476" s="86"/>
      <c r="V476" s="11"/>
      <c r="W476" s="204"/>
      <c r="Y476" s="4"/>
      <c r="Z476" s="4"/>
      <c r="AA476" s="4"/>
      <c r="AB476" s="4"/>
      <c r="AC476" s="4"/>
      <c r="AD476" s="87">
        <v>234.55556010230177</v>
      </c>
      <c r="AE476" s="9">
        <v>145.77003069053708</v>
      </c>
      <c r="AF476" s="9">
        <v>230.32306</v>
      </c>
      <c r="AG476" s="9">
        <v>140.47539</v>
      </c>
      <c r="AH476" s="87">
        <v>342.24534666666665</v>
      </c>
      <c r="AI476" s="84"/>
      <c r="AJ476" s="5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5">
        <f>COUNTA(AD476:AF476)</f>
        <v>3</v>
      </c>
      <c r="BC476" s="9">
        <f>AVERAGE(AD476:AF476)</f>
        <v>203.54955026427965</v>
      </c>
      <c r="BD476" s="9">
        <f t="shared" si="49"/>
        <v>203.54955026427965</v>
      </c>
      <c r="BE476" s="5">
        <v>203.54955026427965</v>
      </c>
      <c r="BF476" s="4"/>
      <c r="BG476" s="4"/>
      <c r="BH476" s="4"/>
    </row>
    <row r="477" spans="1:60" s="1" customFormat="1">
      <c r="A477" s="4" t="s">
        <v>699</v>
      </c>
      <c r="B477" s="4"/>
      <c r="C477" s="5"/>
      <c r="D477" s="5"/>
      <c r="E477" s="4"/>
      <c r="F477" s="5" t="s">
        <v>683</v>
      </c>
      <c r="G477" s="331" t="s">
        <v>683</v>
      </c>
      <c r="H477" s="331" t="s">
        <v>683</v>
      </c>
      <c r="I477" s="331" t="s">
        <v>683</v>
      </c>
      <c r="J477" s="87"/>
      <c r="K477" s="87"/>
      <c r="L477" s="87"/>
      <c r="M477" s="87"/>
      <c r="N477" s="87"/>
      <c r="O477" s="78"/>
      <c r="P477" s="107"/>
      <c r="Q477" s="107"/>
      <c r="R477" s="107"/>
      <c r="S477" s="107"/>
      <c r="T477" s="86"/>
      <c r="U477" s="86"/>
      <c r="V477" s="11"/>
      <c r="W477" s="203"/>
      <c r="X477" s="4"/>
      <c r="Y477" s="4"/>
      <c r="Z477" s="4"/>
      <c r="AA477" s="4"/>
      <c r="AB477" s="4"/>
      <c r="AC477" s="4"/>
      <c r="AD477" s="87">
        <v>212.79115703324803</v>
      </c>
      <c r="AE477" s="7">
        <v>137.16720920716111</v>
      </c>
      <c r="AF477" s="7">
        <v>254.24080000000001</v>
      </c>
      <c r="AG477" s="7">
        <v>401.60861399999999</v>
      </c>
      <c r="AH477" s="5"/>
      <c r="AI477" s="5"/>
      <c r="AJ477" s="5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5">
        <f>COUNTA(AD477:AF477)</f>
        <v>3</v>
      </c>
      <c r="BC477" s="9">
        <f>AVERAGE(AD477:AF477)</f>
        <v>201.39972208013637</v>
      </c>
      <c r="BD477" s="9">
        <f t="shared" si="49"/>
        <v>201.39972208013637</v>
      </c>
      <c r="BE477" s="5">
        <v>201.39972208013637</v>
      </c>
      <c r="BF477" s="4"/>
      <c r="BG477" s="4"/>
      <c r="BH477" s="4"/>
    </row>
    <row r="478" spans="1:60" s="1" customFormat="1">
      <c r="A478" s="4" t="s">
        <v>700</v>
      </c>
      <c r="B478" s="4"/>
      <c r="C478" s="5"/>
      <c r="D478" s="5"/>
      <c r="E478" s="4"/>
      <c r="F478" s="5" t="s">
        <v>683</v>
      </c>
      <c r="G478" s="331" t="s">
        <v>683</v>
      </c>
      <c r="H478" s="331" t="s">
        <v>683</v>
      </c>
      <c r="I478" s="331" t="s">
        <v>683</v>
      </c>
      <c r="J478" s="331" t="s">
        <v>683</v>
      </c>
      <c r="K478" s="331" t="s">
        <v>683</v>
      </c>
      <c r="L478" s="331" t="s">
        <v>683</v>
      </c>
      <c r="M478" s="331" t="s">
        <v>683</v>
      </c>
      <c r="N478" s="331" t="s">
        <v>683</v>
      </c>
      <c r="O478" s="331" t="s">
        <v>683</v>
      </c>
      <c r="P478" s="331" t="s">
        <v>683</v>
      </c>
      <c r="Q478" s="1" t="s">
        <v>683</v>
      </c>
      <c r="R478" s="1" t="s">
        <v>683</v>
      </c>
      <c r="S478" s="1" t="s">
        <v>683</v>
      </c>
      <c r="T478" s="86"/>
      <c r="U478" s="86"/>
      <c r="V478" s="11"/>
      <c r="W478" s="24"/>
      <c r="X478" s="4"/>
      <c r="Y478" s="4"/>
      <c r="Z478" s="4"/>
      <c r="AA478" s="4"/>
      <c r="AB478" s="4"/>
      <c r="AC478" s="4"/>
      <c r="AD478" s="87">
        <v>197.49725217391304</v>
      </c>
      <c r="AE478" s="9">
        <v>101.50594066496163</v>
      </c>
      <c r="AF478" s="7">
        <v>304.06024000000002</v>
      </c>
      <c r="AG478" s="7">
        <v>435.17795200000006</v>
      </c>
      <c r="AH478" s="84">
        <v>334.23847599999999</v>
      </c>
      <c r="AI478" s="7">
        <v>170.28255200000001</v>
      </c>
      <c r="AJ478" s="7">
        <v>137.52149400000002</v>
      </c>
      <c r="AK478" s="7">
        <v>173.91736266666663</v>
      </c>
      <c r="AL478" s="7">
        <v>224</v>
      </c>
      <c r="AM478" s="7">
        <v>186.15883000000002</v>
      </c>
      <c r="AN478" s="7">
        <v>155.57701500000002</v>
      </c>
      <c r="AO478" s="7">
        <v>143.055385</v>
      </c>
      <c r="AP478" s="7">
        <v>166.84574499999999</v>
      </c>
      <c r="AQ478" s="7">
        <v>156.20715000000001</v>
      </c>
      <c r="AR478" s="7">
        <v>161.53197500000002</v>
      </c>
      <c r="AS478" s="7">
        <v>136.08705000000003</v>
      </c>
      <c r="AT478" s="7">
        <v>126.48025500000003</v>
      </c>
      <c r="AU478" s="4"/>
      <c r="AV478" s="4"/>
      <c r="AW478" s="4"/>
      <c r="AX478" s="4"/>
      <c r="AY478" s="4"/>
      <c r="AZ478" s="4"/>
      <c r="BA478" s="4"/>
      <c r="BB478" s="5">
        <f>COUNTA(AD478:AF478)</f>
        <v>3</v>
      </c>
      <c r="BC478" s="9">
        <f>AVERAGE(AD478:AF478)</f>
        <v>201.02114427962488</v>
      </c>
      <c r="BD478" s="9">
        <f t="shared" si="49"/>
        <v>201.02114427962488</v>
      </c>
      <c r="BE478" s="5">
        <v>201.02114427962488</v>
      </c>
      <c r="BF478" s="4"/>
      <c r="BG478" s="4"/>
      <c r="BH478" s="4"/>
    </row>
    <row r="479" spans="1:60" s="1" customFormat="1">
      <c r="C479" s="331"/>
      <c r="D479" s="331"/>
      <c r="F479" s="331"/>
      <c r="H479" s="331"/>
      <c r="J479" s="331"/>
      <c r="K479" s="84"/>
      <c r="L479" s="331"/>
      <c r="M479" s="84"/>
      <c r="N479" s="84"/>
      <c r="O479" s="84"/>
      <c r="P479" s="84"/>
      <c r="Q479" s="84"/>
      <c r="R479" s="84"/>
      <c r="S479" s="84"/>
      <c r="T479" s="79"/>
      <c r="U479" s="84"/>
      <c r="V479" s="84"/>
      <c r="W479" s="84"/>
      <c r="X479" s="84"/>
      <c r="Y479" s="85"/>
      <c r="Z479" s="85"/>
      <c r="AA479" s="85"/>
      <c r="AB479" s="85"/>
      <c r="AC479" s="85"/>
      <c r="AD479" s="85"/>
      <c r="AE479" s="85"/>
      <c r="AF479" s="85"/>
      <c r="AG479" s="85"/>
      <c r="AH479" s="84"/>
      <c r="AI479" s="84"/>
      <c r="AJ479" s="84"/>
      <c r="AK479" s="85"/>
      <c r="AL479" s="331"/>
      <c r="AM479" s="85"/>
      <c r="AN479" s="7"/>
      <c r="BB479" s="331"/>
      <c r="BC479" s="7"/>
      <c r="BD479" s="7"/>
      <c r="BE479" s="331"/>
    </row>
    <row r="480" spans="1:60" s="1" customFormat="1">
      <c r="A480" s="4" t="s">
        <v>701</v>
      </c>
      <c r="B480" s="4"/>
      <c r="C480" s="5"/>
      <c r="D480" s="5"/>
      <c r="E480" s="4"/>
      <c r="F480" s="5"/>
      <c r="G480" s="5" t="s">
        <v>683</v>
      </c>
      <c r="J480" s="331"/>
      <c r="K480" s="84"/>
      <c r="L480" s="331"/>
      <c r="M480" s="84"/>
      <c r="N480" s="84"/>
      <c r="O480" s="84"/>
      <c r="P480" s="84"/>
      <c r="Q480" s="84"/>
      <c r="R480" s="84"/>
      <c r="S480" s="84"/>
      <c r="T480" s="79"/>
      <c r="U480" s="84"/>
      <c r="V480" s="84"/>
      <c r="W480" s="84"/>
      <c r="X480" s="84"/>
      <c r="Y480" s="85"/>
      <c r="Z480" s="85"/>
      <c r="AA480" s="85"/>
      <c r="AB480" s="85"/>
      <c r="AC480" s="85"/>
      <c r="AD480" s="85"/>
      <c r="AE480" s="9">
        <v>273.96677647058823</v>
      </c>
      <c r="AF480" s="85"/>
      <c r="AG480" s="85"/>
      <c r="AH480" s="84"/>
      <c r="AI480" s="84"/>
      <c r="AJ480" s="84"/>
      <c r="AK480" s="85"/>
      <c r="AL480" s="331"/>
      <c r="AM480" s="85"/>
      <c r="AN480" s="7"/>
      <c r="BB480" s="5">
        <f t="shared" ref="BB480:BB490" si="50">COUNTA(AE480:AG480)</f>
        <v>1</v>
      </c>
      <c r="BC480" s="9">
        <f t="shared" ref="BC480:BC490" si="51">AVERAGE(AE480:AG480)</f>
        <v>273.96677647058823</v>
      </c>
      <c r="BD480" s="9" t="str">
        <f t="shared" ref="BD480:BD490" si="52">IF(BB480=3,BC480,IF(BB480=2,ROUND(BC480,0)&amp;"*",IF(BB480=1,"-")))</f>
        <v>-</v>
      </c>
      <c r="BE480" s="331" t="s">
        <v>31</v>
      </c>
    </row>
    <row r="481" spans="1:60" s="1" customFormat="1">
      <c r="A481" s="1" t="s">
        <v>702</v>
      </c>
      <c r="C481" s="331"/>
      <c r="D481" s="331"/>
      <c r="F481" s="331"/>
      <c r="G481" s="331" t="s">
        <v>683</v>
      </c>
      <c r="H481" s="331" t="s">
        <v>683</v>
      </c>
      <c r="I481" s="331" t="s">
        <v>683</v>
      </c>
      <c r="J481" s="331" t="s">
        <v>683</v>
      </c>
      <c r="K481" s="84" t="s">
        <v>683</v>
      </c>
      <c r="L481" s="331" t="s">
        <v>683</v>
      </c>
      <c r="M481" s="84" t="s">
        <v>683</v>
      </c>
      <c r="N481" s="84" t="s">
        <v>683</v>
      </c>
      <c r="O481" s="84" t="s">
        <v>683</v>
      </c>
      <c r="P481" s="84" t="s">
        <v>683</v>
      </c>
      <c r="Q481" s="84" t="s">
        <v>683</v>
      </c>
      <c r="R481" s="84" t="s">
        <v>683</v>
      </c>
      <c r="S481" s="84"/>
      <c r="T481" s="79"/>
      <c r="U481" s="84"/>
      <c r="V481" s="84"/>
      <c r="W481" s="84"/>
      <c r="X481" s="84"/>
      <c r="Y481" s="85"/>
      <c r="Z481" s="85"/>
      <c r="AA481" s="85"/>
      <c r="AB481" s="85"/>
      <c r="AC481" s="85"/>
      <c r="AD481" s="85"/>
      <c r="AE481" s="7">
        <v>262.79046138107412</v>
      </c>
      <c r="AF481" s="7">
        <v>444.03964000000002</v>
      </c>
      <c r="AG481" s="7">
        <v>509.60951799999998</v>
      </c>
      <c r="AH481" s="84">
        <v>293.69221200000004</v>
      </c>
      <c r="AI481" s="7">
        <v>291.13510800000006</v>
      </c>
      <c r="AJ481" s="7">
        <v>287.53458799999999</v>
      </c>
      <c r="AK481" s="7">
        <v>441.48621000000009</v>
      </c>
      <c r="AL481" s="7">
        <v>359</v>
      </c>
      <c r="AM481" s="7">
        <v>183.92572000000001</v>
      </c>
      <c r="AN481" s="7">
        <v>337.05589500000002</v>
      </c>
      <c r="AO481" s="7">
        <v>245.83740499999999</v>
      </c>
      <c r="AP481" s="7">
        <v>382.37033999999994</v>
      </c>
      <c r="AQ481" s="331"/>
      <c r="AR481" s="331"/>
      <c r="AS481" s="331"/>
      <c r="AT481" s="331"/>
      <c r="BB481" s="5">
        <f t="shared" si="50"/>
        <v>3</v>
      </c>
      <c r="BC481" s="9">
        <f t="shared" si="51"/>
        <v>405.47987312702475</v>
      </c>
      <c r="BD481" s="9">
        <f t="shared" si="52"/>
        <v>405.47987312702475</v>
      </c>
      <c r="BE481" s="331">
        <v>405.47987312702475</v>
      </c>
    </row>
    <row r="482" spans="1:60" s="1" customFormat="1">
      <c r="A482" s="4" t="s">
        <v>703</v>
      </c>
      <c r="B482" s="4"/>
      <c r="C482" s="5"/>
      <c r="D482" s="5"/>
      <c r="E482" s="4"/>
      <c r="F482" s="5"/>
      <c r="G482" s="5" t="s">
        <v>683</v>
      </c>
      <c r="H482" s="5" t="s">
        <v>683</v>
      </c>
      <c r="I482" s="77"/>
      <c r="J482" s="9"/>
      <c r="K482" s="9"/>
      <c r="L482" s="9"/>
      <c r="M482" s="9"/>
      <c r="N482" s="9"/>
      <c r="O482" s="9"/>
      <c r="P482" s="9"/>
      <c r="Q482" s="10"/>
      <c r="R482" s="5"/>
      <c r="S482" s="9"/>
      <c r="T482" s="5"/>
      <c r="U482" s="5"/>
      <c r="V482" s="11"/>
      <c r="W482" s="11"/>
      <c r="X482" s="9"/>
      <c r="Y482" s="4"/>
      <c r="Z482" s="4"/>
      <c r="AA482" s="4"/>
      <c r="AB482" s="4"/>
      <c r="AC482" s="4"/>
      <c r="AD482" s="4"/>
      <c r="AE482" s="9">
        <v>261.76106393861892</v>
      </c>
      <c r="AF482" s="9">
        <v>315.55986000000001</v>
      </c>
      <c r="AG482" s="4"/>
      <c r="AH482" s="4"/>
      <c r="AI482" s="77"/>
      <c r="AJ482" s="77"/>
      <c r="AK482" s="77"/>
      <c r="AL482" s="77"/>
      <c r="AM482" s="77"/>
      <c r="AN482" s="77"/>
      <c r="AO482" s="77"/>
      <c r="AP482" s="77"/>
      <c r="AQ482" s="77"/>
      <c r="AR482" s="77"/>
      <c r="AS482" s="77"/>
      <c r="AT482" s="77"/>
      <c r="AU482" s="77"/>
      <c r="AV482" s="77"/>
      <c r="AW482" s="77"/>
      <c r="AX482" s="77"/>
      <c r="AY482" s="77"/>
      <c r="AZ482" s="77"/>
      <c r="BA482" s="77"/>
      <c r="BB482" s="5">
        <f t="shared" si="50"/>
        <v>2</v>
      </c>
      <c r="BC482" s="9">
        <f t="shared" si="51"/>
        <v>288.66046196930949</v>
      </c>
      <c r="BD482" s="9" t="str">
        <f t="shared" si="52"/>
        <v>289*</v>
      </c>
      <c r="BE482" s="5" t="s">
        <v>704</v>
      </c>
      <c r="BF482" s="77"/>
      <c r="BG482" s="77"/>
      <c r="BH482" s="77"/>
    </row>
    <row r="483" spans="1:60" customFormat="1">
      <c r="A483" s="4" t="s">
        <v>705</v>
      </c>
      <c r="B483" s="4"/>
      <c r="C483" s="5"/>
      <c r="D483" s="5"/>
      <c r="E483" s="4"/>
      <c r="F483" s="5"/>
      <c r="G483" s="5" t="s">
        <v>683</v>
      </c>
      <c r="H483" s="1"/>
      <c r="I483" s="1"/>
      <c r="J483" s="331"/>
      <c r="K483" s="84"/>
      <c r="L483" s="331"/>
      <c r="M483" s="84"/>
      <c r="N483" s="84"/>
      <c r="O483" s="84"/>
      <c r="P483" s="84"/>
      <c r="Q483" s="84"/>
      <c r="R483" s="84"/>
      <c r="S483" s="84"/>
      <c r="T483" s="79"/>
      <c r="U483" s="84"/>
      <c r="V483" s="84"/>
      <c r="W483" s="84"/>
      <c r="X483" s="84"/>
      <c r="Y483" s="85"/>
      <c r="Z483" s="85"/>
      <c r="AA483" s="85"/>
      <c r="AB483" s="85"/>
      <c r="AC483" s="85"/>
      <c r="AD483" s="85"/>
      <c r="AE483" s="9">
        <v>235.3276081841432</v>
      </c>
      <c r="AF483" s="85"/>
      <c r="AG483" s="85"/>
      <c r="AH483" s="84"/>
      <c r="AI483" s="84"/>
      <c r="AJ483" s="84"/>
      <c r="AK483" s="85"/>
      <c r="AL483" s="331"/>
      <c r="AM483" s="85"/>
      <c r="AN483" s="7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5">
        <f t="shared" si="50"/>
        <v>1</v>
      </c>
      <c r="BC483" s="9">
        <f t="shared" si="51"/>
        <v>235.3276081841432</v>
      </c>
      <c r="BD483" s="9" t="str">
        <f t="shared" si="52"/>
        <v>-</v>
      </c>
      <c r="BE483" s="331" t="s">
        <v>31</v>
      </c>
      <c r="BF483" s="1"/>
      <c r="BG483" s="1"/>
      <c r="BH483" s="1"/>
    </row>
    <row r="484" spans="1:60" s="77" customFormat="1">
      <c r="A484" s="4" t="s">
        <v>706</v>
      </c>
      <c r="B484" s="4"/>
      <c r="C484" s="5"/>
      <c r="D484" s="5"/>
      <c r="E484" s="4"/>
      <c r="F484" s="5"/>
      <c r="G484" s="5" t="s">
        <v>683</v>
      </c>
      <c r="H484" s="1"/>
      <c r="I484" s="1"/>
      <c r="J484" s="331"/>
      <c r="K484" s="84"/>
      <c r="L484" s="331"/>
      <c r="M484" s="84"/>
      <c r="N484" s="84"/>
      <c r="O484" s="84"/>
      <c r="P484" s="84"/>
      <c r="Q484" s="84"/>
      <c r="R484" s="84"/>
      <c r="S484" s="84"/>
      <c r="T484" s="79"/>
      <c r="U484" s="84"/>
      <c r="V484" s="84"/>
      <c r="W484" s="84"/>
      <c r="X484" s="84"/>
      <c r="Y484" s="85"/>
      <c r="Z484" s="85"/>
      <c r="AA484" s="85"/>
      <c r="AB484" s="85"/>
      <c r="AC484" s="85"/>
      <c r="AD484" s="85"/>
      <c r="AE484" s="9">
        <v>233.52616265984651</v>
      </c>
      <c r="AF484" s="85"/>
      <c r="AG484" s="85"/>
      <c r="AH484" s="84"/>
      <c r="AI484" s="84"/>
      <c r="AJ484" s="84"/>
      <c r="AK484" s="85"/>
      <c r="AL484" s="331"/>
      <c r="AM484" s="85"/>
      <c r="AN484" s="7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5">
        <f t="shared" si="50"/>
        <v>1</v>
      </c>
      <c r="BC484" s="9">
        <f t="shared" si="51"/>
        <v>233.52616265984651</v>
      </c>
      <c r="BD484" s="9" t="str">
        <f t="shared" si="52"/>
        <v>-</v>
      </c>
      <c r="BE484" s="331" t="s">
        <v>31</v>
      </c>
      <c r="BF484" s="1"/>
      <c r="BG484" s="1"/>
      <c r="BH484" s="1"/>
    </row>
    <row r="485" spans="1:60">
      <c r="A485" s="4" t="s">
        <v>707</v>
      </c>
      <c r="G485" s="5" t="s">
        <v>683</v>
      </c>
      <c r="H485" s="5" t="s">
        <v>683</v>
      </c>
      <c r="I485" s="5" t="s">
        <v>683</v>
      </c>
      <c r="J485" s="9"/>
      <c r="L485" s="9"/>
      <c r="M485" s="9"/>
      <c r="N485" s="9"/>
      <c r="O485" s="9"/>
      <c r="P485" s="9"/>
      <c r="Q485" s="10"/>
      <c r="R485" s="9"/>
      <c r="S485" s="9"/>
      <c r="T485" s="9"/>
      <c r="U485" s="9"/>
      <c r="V485" s="11"/>
      <c r="W485" s="11"/>
      <c r="X485" s="9"/>
      <c r="AE485" s="9">
        <v>217.49697391304346</v>
      </c>
      <c r="AF485" s="9">
        <v>287.35578666666669</v>
      </c>
      <c r="AG485" s="9">
        <v>483.41757199999995</v>
      </c>
      <c r="AH485" s="77"/>
      <c r="AI485" s="77"/>
      <c r="AJ485" s="77"/>
      <c r="AK485" s="77"/>
      <c r="AL485" s="77"/>
      <c r="AM485" s="77"/>
      <c r="AN485" s="77"/>
      <c r="AO485" s="77"/>
      <c r="AP485" s="77"/>
      <c r="AQ485" s="77"/>
      <c r="AR485" s="77"/>
      <c r="AS485" s="77"/>
      <c r="AT485" s="77"/>
      <c r="AU485" s="77"/>
      <c r="AV485" s="77"/>
      <c r="AW485" s="77"/>
      <c r="AX485" s="77"/>
      <c r="AY485" s="77"/>
      <c r="AZ485" s="77"/>
      <c r="BA485" s="77"/>
      <c r="BB485" s="5">
        <f t="shared" si="50"/>
        <v>3</v>
      </c>
      <c r="BC485" s="9">
        <f t="shared" si="51"/>
        <v>329.42344419323672</v>
      </c>
      <c r="BD485" s="9">
        <f t="shared" si="52"/>
        <v>329.42344419323672</v>
      </c>
      <c r="BE485" s="5">
        <v>329.42344419323672</v>
      </c>
      <c r="BF485" s="77"/>
      <c r="BG485" s="77"/>
      <c r="BH485" s="77"/>
    </row>
    <row r="486" spans="1:60" s="1" customFormat="1">
      <c r="A486" s="4" t="s">
        <v>708</v>
      </c>
      <c r="B486" s="4"/>
      <c r="C486" s="5"/>
      <c r="D486" s="5"/>
      <c r="E486" s="4"/>
      <c r="F486" s="5"/>
      <c r="G486" s="5" t="s">
        <v>683</v>
      </c>
      <c r="J486" s="331"/>
      <c r="K486" s="84"/>
      <c r="L486" s="331"/>
      <c r="M486" s="84"/>
      <c r="N486" s="84"/>
      <c r="O486" s="84"/>
      <c r="P486" s="84"/>
      <c r="Q486" s="84"/>
      <c r="R486" s="84"/>
      <c r="S486" s="84"/>
      <c r="T486" s="79"/>
      <c r="U486" s="84"/>
      <c r="V486" s="84"/>
      <c r="W486" s="84"/>
      <c r="X486" s="84"/>
      <c r="Y486" s="85"/>
      <c r="Z486" s="85"/>
      <c r="AA486" s="85"/>
      <c r="AB486" s="85"/>
      <c r="AC486" s="85"/>
      <c r="AD486" s="85"/>
      <c r="AE486" s="9">
        <v>161.87274782608694</v>
      </c>
      <c r="AF486" s="85"/>
      <c r="AG486" s="85"/>
      <c r="AH486" s="84"/>
      <c r="AI486" s="84"/>
      <c r="AJ486" s="84"/>
      <c r="AK486" s="85"/>
      <c r="AL486" s="331"/>
      <c r="AM486" s="85"/>
      <c r="AN486" s="7"/>
      <c r="BB486" s="5">
        <f t="shared" si="50"/>
        <v>1</v>
      </c>
      <c r="BC486" s="9">
        <f t="shared" si="51"/>
        <v>161.87274782608694</v>
      </c>
      <c r="BD486" s="9" t="str">
        <f t="shared" si="52"/>
        <v>-</v>
      </c>
      <c r="BE486" s="331" t="s">
        <v>31</v>
      </c>
    </row>
    <row r="487" spans="1:60" s="1" customFormat="1">
      <c r="A487" s="4" t="s">
        <v>709</v>
      </c>
      <c r="B487" s="4"/>
      <c r="C487" s="5"/>
      <c r="D487" s="5"/>
      <c r="E487" s="4"/>
      <c r="F487" s="5"/>
      <c r="G487" s="5" t="s">
        <v>683</v>
      </c>
      <c r="J487" s="331"/>
      <c r="K487" s="84"/>
      <c r="L487" s="331"/>
      <c r="M487" s="84"/>
      <c r="N487" s="84"/>
      <c r="O487" s="84"/>
      <c r="P487" s="84"/>
      <c r="Q487" s="84"/>
      <c r="R487" s="84"/>
      <c r="S487" s="84"/>
      <c r="T487" s="79"/>
      <c r="U487" s="84"/>
      <c r="V487" s="84"/>
      <c r="W487" s="84"/>
      <c r="X487" s="84"/>
      <c r="Y487" s="85"/>
      <c r="Z487" s="85"/>
      <c r="AA487" s="85"/>
      <c r="AB487" s="85"/>
      <c r="AC487" s="85"/>
      <c r="AD487" s="85"/>
      <c r="AE487" s="9">
        <v>147.20383427109974</v>
      </c>
      <c r="AF487" s="85"/>
      <c r="AG487" s="85"/>
      <c r="AH487" s="84"/>
      <c r="AI487" s="84"/>
      <c r="AJ487" s="84"/>
      <c r="AK487" s="85"/>
      <c r="AL487" s="331"/>
      <c r="AM487" s="85"/>
      <c r="AN487" s="7"/>
      <c r="BB487" s="5">
        <f t="shared" si="50"/>
        <v>1</v>
      </c>
      <c r="BC487" s="9">
        <f t="shared" si="51"/>
        <v>147.20383427109974</v>
      </c>
      <c r="BD487" s="9" t="str">
        <f t="shared" si="52"/>
        <v>-</v>
      </c>
      <c r="BE487" s="331" t="s">
        <v>31</v>
      </c>
    </row>
    <row r="488" spans="1:60" s="1" customFormat="1">
      <c r="A488" s="4" t="s">
        <v>698</v>
      </c>
      <c r="B488" s="4"/>
      <c r="C488" s="5"/>
      <c r="D488" s="5"/>
      <c r="E488" s="4"/>
      <c r="F488" s="5"/>
      <c r="G488" s="5" t="s">
        <v>683</v>
      </c>
      <c r="H488" s="5" t="s">
        <v>683</v>
      </c>
      <c r="I488" s="5" t="s">
        <v>683</v>
      </c>
      <c r="J488" s="5" t="s">
        <v>683</v>
      </c>
      <c r="K488" s="84"/>
      <c r="L488" s="331"/>
      <c r="M488" s="84"/>
      <c r="N488" s="84"/>
      <c r="O488" s="84"/>
      <c r="P488" s="84"/>
      <c r="Q488" s="84"/>
      <c r="R488" s="84"/>
      <c r="S488" s="84"/>
      <c r="T488" s="79"/>
      <c r="U488" s="84"/>
      <c r="V488" s="84"/>
      <c r="W488" s="84"/>
      <c r="X488" s="84"/>
      <c r="Y488" s="85"/>
      <c r="Z488" s="85"/>
      <c r="AA488" s="85"/>
      <c r="AB488" s="85"/>
      <c r="AC488" s="85"/>
      <c r="AD488" s="85"/>
      <c r="AE488" s="9">
        <v>145.77003069053708</v>
      </c>
      <c r="AF488" s="9">
        <v>230.32306</v>
      </c>
      <c r="AG488" s="9">
        <v>140.47539</v>
      </c>
      <c r="AH488" s="87">
        <v>342.24534666666665</v>
      </c>
      <c r="AI488" s="84"/>
      <c r="AJ488" s="84"/>
      <c r="AK488" s="85"/>
      <c r="AL488" s="331"/>
      <c r="AM488" s="85"/>
      <c r="AN488" s="7"/>
      <c r="BB488" s="5">
        <f t="shared" si="50"/>
        <v>3</v>
      </c>
      <c r="BC488" s="9">
        <f t="shared" si="51"/>
        <v>172.1894935635124</v>
      </c>
      <c r="BD488" s="9">
        <f t="shared" si="52"/>
        <v>172.1894935635124</v>
      </c>
      <c r="BE488" s="5">
        <v>172.1894935635124</v>
      </c>
    </row>
    <row r="489" spans="1:60" s="1" customFormat="1">
      <c r="A489" s="1" t="s">
        <v>699</v>
      </c>
      <c r="C489" s="331"/>
      <c r="D489" s="331"/>
      <c r="F489" s="331"/>
      <c r="G489" s="331" t="s">
        <v>683</v>
      </c>
      <c r="H489" s="331" t="s">
        <v>683</v>
      </c>
      <c r="I489" s="331" t="s">
        <v>683</v>
      </c>
      <c r="J489" s="7"/>
      <c r="K489" s="331"/>
      <c r="L489" s="7"/>
      <c r="M489" s="7"/>
      <c r="N489" s="7"/>
      <c r="O489" s="7"/>
      <c r="P489" s="7"/>
      <c r="Q489" s="73"/>
      <c r="R489" s="7"/>
      <c r="S489" s="7"/>
      <c r="T489" s="7"/>
      <c r="U489" s="7"/>
      <c r="V489" s="8"/>
      <c r="W489" s="8"/>
      <c r="X489" s="331"/>
      <c r="AE489" s="7">
        <v>137.16720920716111</v>
      </c>
      <c r="AF489" s="7">
        <v>254.24080000000001</v>
      </c>
      <c r="AG489" s="7">
        <v>401.60861399999999</v>
      </c>
      <c r="AH489" s="25"/>
      <c r="AI489" s="25"/>
      <c r="AJ489" s="25"/>
      <c r="AK489" s="25"/>
      <c r="AL489" s="25"/>
      <c r="AM489" s="25"/>
      <c r="AN489" s="25"/>
      <c r="AO489" s="25"/>
      <c r="AP489" s="25"/>
      <c r="AQ489" s="25"/>
      <c r="AR489" s="25"/>
      <c r="AS489" s="25"/>
      <c r="AT489" s="25"/>
      <c r="AU489" s="25"/>
      <c r="AV489" s="25"/>
      <c r="AW489" s="25"/>
      <c r="AX489" s="25"/>
      <c r="AY489" s="25"/>
      <c r="AZ489" s="25"/>
      <c r="BA489" s="25"/>
      <c r="BB489" s="5">
        <f t="shared" si="50"/>
        <v>3</v>
      </c>
      <c r="BC489" s="9">
        <f t="shared" si="51"/>
        <v>264.33887440238703</v>
      </c>
      <c r="BD489" s="9">
        <f t="shared" si="52"/>
        <v>264.33887440238703</v>
      </c>
      <c r="BE489" s="331">
        <v>264.33887440238703</v>
      </c>
      <c r="BF489"/>
      <c r="BG489"/>
      <c r="BH489"/>
    </row>
    <row r="490" spans="1:60">
      <c r="A490" s="1" t="s">
        <v>139</v>
      </c>
      <c r="B490" s="1"/>
      <c r="C490" s="331"/>
      <c r="D490" s="331"/>
      <c r="E490" s="1"/>
      <c r="F490" s="331"/>
      <c r="G490" s="331" t="s">
        <v>683</v>
      </c>
      <c r="H490" s="331" t="s">
        <v>683</v>
      </c>
      <c r="I490" s="331" t="s">
        <v>683</v>
      </c>
      <c r="J490" s="331" t="s">
        <v>683</v>
      </c>
      <c r="K490" s="331" t="s">
        <v>683</v>
      </c>
      <c r="L490" s="331" t="s">
        <v>683</v>
      </c>
      <c r="M490" s="331" t="s">
        <v>683</v>
      </c>
      <c r="N490" s="331" t="s">
        <v>683</v>
      </c>
      <c r="O490" s="331" t="s">
        <v>683</v>
      </c>
      <c r="P490" s="331" t="s">
        <v>683</v>
      </c>
      <c r="Q490" s="1" t="s">
        <v>683</v>
      </c>
      <c r="R490" s="1" t="s">
        <v>683</v>
      </c>
      <c r="S490" s="1" t="s">
        <v>683</v>
      </c>
      <c r="T490" s="79"/>
      <c r="U490" s="84"/>
      <c r="V490" s="84"/>
      <c r="W490" s="84"/>
      <c r="X490" s="84"/>
      <c r="Y490" s="85"/>
      <c r="Z490" s="85"/>
      <c r="AA490" s="85"/>
      <c r="AB490" s="85"/>
      <c r="AC490" s="85"/>
      <c r="AD490" s="85"/>
      <c r="AE490" s="9">
        <v>101.50594066496163</v>
      </c>
      <c r="AF490" s="7">
        <v>304.06024000000002</v>
      </c>
      <c r="AG490" s="7">
        <v>435.17795200000006</v>
      </c>
      <c r="AH490" s="84">
        <v>334.23847599999999</v>
      </c>
      <c r="AI490" s="7">
        <v>170.28255200000001</v>
      </c>
      <c r="AJ490" s="7">
        <v>137.52149400000002</v>
      </c>
      <c r="AK490" s="7">
        <v>173.91736266666663</v>
      </c>
      <c r="AL490" s="7">
        <v>224</v>
      </c>
      <c r="AM490" s="7">
        <v>186.15883000000002</v>
      </c>
      <c r="AN490" s="7">
        <v>155.57701500000002</v>
      </c>
      <c r="AO490" s="7">
        <v>143.055385</v>
      </c>
      <c r="AP490" s="7">
        <v>166.84574499999999</v>
      </c>
      <c r="AQ490" s="7">
        <v>156.20715000000001</v>
      </c>
      <c r="AR490" s="7">
        <v>161.53197500000002</v>
      </c>
      <c r="AS490" s="7">
        <v>136.08705000000003</v>
      </c>
      <c r="AT490" s="7">
        <v>126.48025500000003</v>
      </c>
      <c r="AU490" s="1"/>
      <c r="AV490" s="1"/>
      <c r="AW490" s="1"/>
      <c r="AX490" s="1"/>
      <c r="AY490" s="1"/>
      <c r="AZ490" s="1"/>
      <c r="BA490" s="1"/>
      <c r="BB490" s="5">
        <f t="shared" si="50"/>
        <v>3</v>
      </c>
      <c r="BC490" s="9">
        <f t="shared" si="51"/>
        <v>280.24804422165386</v>
      </c>
      <c r="BD490" s="9">
        <f t="shared" si="52"/>
        <v>280.24804422165386</v>
      </c>
      <c r="BE490" s="331">
        <v>280.24804422165386</v>
      </c>
      <c r="BF490" s="1"/>
      <c r="BG490" s="1"/>
      <c r="BH490" s="1"/>
    </row>
    <row r="491" spans="1:60" s="1" customFormat="1">
      <c r="C491" s="331"/>
      <c r="D491" s="331"/>
      <c r="F491" s="331"/>
      <c r="H491" s="331"/>
      <c r="J491" s="331"/>
      <c r="K491" s="84"/>
      <c r="L491" s="331"/>
      <c r="M491" s="84"/>
      <c r="N491" s="84"/>
      <c r="O491" s="84"/>
      <c r="P491" s="84"/>
      <c r="Q491" s="84"/>
      <c r="R491" s="84"/>
      <c r="S491" s="84"/>
      <c r="T491" s="79"/>
      <c r="U491" s="84"/>
      <c r="V491" s="84"/>
      <c r="W491" s="84"/>
      <c r="X491" s="84"/>
      <c r="Y491" s="85"/>
      <c r="Z491" s="85"/>
      <c r="AA491" s="85"/>
      <c r="AB491" s="85"/>
      <c r="AC491" s="85"/>
      <c r="AD491" s="85"/>
      <c r="AE491" s="85"/>
      <c r="AF491" s="85"/>
      <c r="AG491" s="85"/>
      <c r="AH491" s="84"/>
      <c r="AI491" s="84"/>
      <c r="AJ491" s="84"/>
      <c r="AK491" s="85"/>
      <c r="AL491" s="331"/>
      <c r="AM491" s="85"/>
      <c r="AN491" s="7"/>
      <c r="BB491" s="331"/>
      <c r="BC491" s="7"/>
      <c r="BD491" s="7"/>
      <c r="BE491" s="331"/>
    </row>
    <row r="492" spans="1:60" customFormat="1">
      <c r="A492" s="1" t="s">
        <v>702</v>
      </c>
      <c r="B492" s="1"/>
      <c r="C492" s="331"/>
      <c r="D492" s="331"/>
      <c r="E492" s="1"/>
      <c r="F492" s="331"/>
      <c r="G492" s="1"/>
      <c r="H492" s="331" t="s">
        <v>683</v>
      </c>
      <c r="I492" s="331" t="s">
        <v>683</v>
      </c>
      <c r="J492" s="331" t="s">
        <v>683</v>
      </c>
      <c r="K492" s="84" t="s">
        <v>683</v>
      </c>
      <c r="L492" s="331" t="s">
        <v>683</v>
      </c>
      <c r="M492" s="84" t="s">
        <v>683</v>
      </c>
      <c r="N492" s="84" t="s">
        <v>683</v>
      </c>
      <c r="O492" s="84" t="s">
        <v>683</v>
      </c>
      <c r="P492" s="84" t="s">
        <v>683</v>
      </c>
      <c r="Q492" s="84" t="s">
        <v>683</v>
      </c>
      <c r="R492" s="84" t="s">
        <v>683</v>
      </c>
      <c r="S492" s="84"/>
      <c r="T492" s="79"/>
      <c r="U492" s="84"/>
      <c r="V492" s="84"/>
      <c r="W492" s="84"/>
      <c r="X492" s="84"/>
      <c r="Y492" s="85"/>
      <c r="Z492" s="85"/>
      <c r="AA492" s="85"/>
      <c r="AB492" s="85"/>
      <c r="AC492" s="85"/>
      <c r="AD492" s="85"/>
      <c r="AE492" s="85"/>
      <c r="AF492" s="7">
        <v>444.03964000000002</v>
      </c>
      <c r="AG492" s="7">
        <v>509.60951799999998</v>
      </c>
      <c r="AH492" s="84">
        <v>293.69221200000004</v>
      </c>
      <c r="AI492" s="7">
        <v>291.13510800000006</v>
      </c>
      <c r="AJ492" s="7">
        <v>287.53458799999999</v>
      </c>
      <c r="AK492" s="7">
        <v>441.48621000000009</v>
      </c>
      <c r="AL492" s="7">
        <v>359</v>
      </c>
      <c r="AM492" s="7">
        <v>183.92572000000001</v>
      </c>
      <c r="AN492" s="7">
        <v>337.05589500000002</v>
      </c>
      <c r="AO492" s="7">
        <v>245.83740499999999</v>
      </c>
      <c r="AP492" s="7">
        <v>382.37033999999994</v>
      </c>
      <c r="AQ492" s="331"/>
      <c r="AR492" s="331"/>
      <c r="AS492" s="331"/>
      <c r="AT492" s="331"/>
      <c r="AU492" s="1"/>
      <c r="AV492" s="1"/>
      <c r="AW492" s="1"/>
      <c r="AX492" s="1"/>
      <c r="AY492" s="1"/>
      <c r="AZ492" s="1"/>
      <c r="BA492" s="1"/>
      <c r="BB492" s="331">
        <f t="shared" ref="BB492:BB514" si="53">COUNTA(AF492:AH492)</f>
        <v>3</v>
      </c>
      <c r="BC492" s="7">
        <f t="shared" ref="BC492:BC514" si="54">AVERAGE(AF492:AH492)</f>
        <v>415.78045666666668</v>
      </c>
      <c r="BD492" s="7">
        <f t="shared" ref="BD492:BD514" si="55">IF(BB492=3,BC492,IF(BB492=2,ROUND(BC492,0)&amp;"*",IF(BB492=1,"-")))</f>
        <v>415.78045666666668</v>
      </c>
      <c r="BE492" s="331">
        <v>415.78045666666668</v>
      </c>
      <c r="BF492" s="1"/>
      <c r="BG492" s="1"/>
      <c r="BH492" s="1"/>
    </row>
    <row r="493" spans="1:60" s="77" customFormat="1">
      <c r="A493" s="4" t="s">
        <v>710</v>
      </c>
      <c r="B493" s="4"/>
      <c r="C493" s="5"/>
      <c r="D493" s="5"/>
      <c r="E493" s="4"/>
      <c r="F493" s="5"/>
      <c r="G493" s="4"/>
      <c r="H493" s="5" t="s">
        <v>683</v>
      </c>
      <c r="I493" s="5" t="s">
        <v>683</v>
      </c>
      <c r="J493" s="5" t="s">
        <v>683</v>
      </c>
      <c r="K493" s="5" t="s">
        <v>683</v>
      </c>
      <c r="L493" s="5" t="s">
        <v>683</v>
      </c>
      <c r="M493" s="24"/>
      <c r="N493" s="24"/>
      <c r="O493" s="24"/>
      <c r="P493" s="24"/>
      <c r="Q493" s="5"/>
      <c r="R493" s="24"/>
      <c r="S493" s="24"/>
      <c r="T493" s="24"/>
      <c r="U493" s="24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9">
        <v>413.50870000000003</v>
      </c>
      <c r="AG493" s="9">
        <v>386.85750400000006</v>
      </c>
      <c r="AH493" s="87">
        <v>360.96315200000004</v>
      </c>
      <c r="AI493" s="9">
        <v>418.14528800000005</v>
      </c>
      <c r="AJ493" s="5">
        <v>400</v>
      </c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>
        <f t="shared" si="53"/>
        <v>3</v>
      </c>
      <c r="BC493" s="9">
        <f t="shared" si="54"/>
        <v>387.10978533333338</v>
      </c>
      <c r="BD493" s="9">
        <f t="shared" si="55"/>
        <v>387.10978533333338</v>
      </c>
      <c r="BE493" s="5">
        <v>387.10978533333338</v>
      </c>
      <c r="BF493" s="4" t="s">
        <v>710</v>
      </c>
      <c r="BG493" s="4"/>
      <c r="BH493" s="4"/>
    </row>
    <row r="494" spans="1:60" s="77" customFormat="1">
      <c r="A494" s="4" t="s">
        <v>711</v>
      </c>
      <c r="B494" s="4"/>
      <c r="C494" s="5"/>
      <c r="D494" s="5"/>
      <c r="E494" s="4"/>
      <c r="F494" s="5"/>
      <c r="G494" s="4"/>
      <c r="H494" s="5" t="s">
        <v>683</v>
      </c>
      <c r="J494" s="9"/>
      <c r="K494" s="9"/>
      <c r="L494" s="9"/>
      <c r="M494" s="9"/>
      <c r="N494" s="9"/>
      <c r="O494" s="9"/>
      <c r="P494" s="9"/>
      <c r="Q494" s="10"/>
      <c r="R494" s="9"/>
      <c r="S494" s="9"/>
      <c r="T494" s="5"/>
      <c r="U494" s="5"/>
      <c r="V494" s="11"/>
      <c r="W494" s="11"/>
      <c r="X494" s="9" t="s">
        <v>712</v>
      </c>
      <c r="Y494" s="4"/>
      <c r="Z494" s="4"/>
      <c r="AA494" s="4"/>
      <c r="AB494" s="4"/>
      <c r="AC494" s="4"/>
      <c r="AD494" s="4"/>
      <c r="AE494" s="4"/>
      <c r="AF494" s="9">
        <v>385.07193999999998</v>
      </c>
      <c r="AG494" s="4"/>
      <c r="AH494" s="4"/>
      <c r="BB494" s="5">
        <f t="shared" si="53"/>
        <v>1</v>
      </c>
      <c r="BC494" s="9">
        <f t="shared" si="54"/>
        <v>385.07193999999998</v>
      </c>
      <c r="BD494" s="9" t="str">
        <f t="shared" si="55"/>
        <v>-</v>
      </c>
      <c r="BE494" s="5" t="s">
        <v>31</v>
      </c>
    </row>
    <row r="495" spans="1:60" s="77" customFormat="1">
      <c r="A495" s="4" t="s">
        <v>713</v>
      </c>
      <c r="B495" s="4"/>
      <c r="C495" s="5"/>
      <c r="D495" s="5"/>
      <c r="E495" s="4"/>
      <c r="F495" s="5"/>
      <c r="G495" s="4"/>
      <c r="H495" s="5" t="s">
        <v>683</v>
      </c>
      <c r="J495" s="9"/>
      <c r="K495" s="9"/>
      <c r="L495" s="9"/>
      <c r="M495" s="9"/>
      <c r="N495" s="9"/>
      <c r="O495" s="9"/>
      <c r="P495" s="9"/>
      <c r="Q495" s="10"/>
      <c r="R495" s="9"/>
      <c r="S495" s="9"/>
      <c r="T495" s="5"/>
      <c r="U495" s="5"/>
      <c r="V495" s="11"/>
      <c r="W495" s="11"/>
      <c r="X495" s="9" t="s">
        <v>712</v>
      </c>
      <c r="Y495" s="4"/>
      <c r="Z495" s="4"/>
      <c r="AA495" s="4"/>
      <c r="AB495" s="4"/>
      <c r="AC495" s="4"/>
      <c r="AD495" s="4"/>
      <c r="AE495" s="4"/>
      <c r="AF495" s="9">
        <v>379.34050000000002</v>
      </c>
      <c r="AG495" s="4"/>
      <c r="AH495" s="4"/>
      <c r="BB495" s="5">
        <f t="shared" si="53"/>
        <v>1</v>
      </c>
      <c r="BC495" s="9">
        <f t="shared" si="54"/>
        <v>379.34050000000002</v>
      </c>
      <c r="BD495" s="9" t="str">
        <f t="shared" si="55"/>
        <v>-</v>
      </c>
      <c r="BE495" s="5" t="s">
        <v>31</v>
      </c>
    </row>
    <row r="496" spans="1:60" s="77" customFormat="1">
      <c r="A496" s="4" t="s">
        <v>714</v>
      </c>
      <c r="B496" s="4"/>
      <c r="C496" s="5"/>
      <c r="D496" s="5"/>
      <c r="E496" s="4"/>
      <c r="F496" s="5"/>
      <c r="G496" s="4"/>
      <c r="H496" s="5" t="s">
        <v>683</v>
      </c>
      <c r="I496" s="4"/>
      <c r="J496" s="5" t="s">
        <v>683</v>
      </c>
      <c r="K496" s="5" t="s">
        <v>683</v>
      </c>
      <c r="L496" s="5" t="s">
        <v>683</v>
      </c>
      <c r="M496" s="24"/>
      <c r="N496" s="24"/>
      <c r="O496" s="24"/>
      <c r="P496" s="24"/>
      <c r="Q496" s="5"/>
      <c r="R496" s="24"/>
      <c r="S496" s="24"/>
      <c r="T496" s="24"/>
      <c r="U496" s="24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9">
        <v>344.73142000000001</v>
      </c>
      <c r="AG496" s="5"/>
      <c r="AH496" s="87">
        <v>415.54042200000009</v>
      </c>
      <c r="AI496" s="9">
        <v>254.96090400000003</v>
      </c>
      <c r="AJ496" s="9">
        <v>400.84442200000001</v>
      </c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>
        <f t="shared" si="53"/>
        <v>2</v>
      </c>
      <c r="BC496" s="9">
        <f t="shared" si="54"/>
        <v>380.13592100000005</v>
      </c>
      <c r="BD496" s="9" t="str">
        <f t="shared" si="55"/>
        <v>380*</v>
      </c>
      <c r="BE496" s="5" t="s">
        <v>560</v>
      </c>
      <c r="BF496" s="4" t="s">
        <v>714</v>
      </c>
      <c r="BG496" s="4"/>
      <c r="BH496" s="4"/>
    </row>
    <row r="497" spans="1:60" s="77" customFormat="1">
      <c r="A497" s="4" t="s">
        <v>715</v>
      </c>
      <c r="B497" s="4"/>
      <c r="C497" s="5"/>
      <c r="D497" s="5"/>
      <c r="E497" s="4"/>
      <c r="F497" s="5"/>
      <c r="G497" s="4"/>
      <c r="H497" s="5" t="s">
        <v>683</v>
      </c>
      <c r="J497" s="9"/>
      <c r="K497" s="9"/>
      <c r="L497" s="9"/>
      <c r="M497" s="9"/>
      <c r="N497" s="9"/>
      <c r="O497" s="9"/>
      <c r="P497" s="9"/>
      <c r="Q497" s="10"/>
      <c r="R497" s="5"/>
      <c r="S497" s="9"/>
      <c r="T497" s="5"/>
      <c r="U497" s="5"/>
      <c r="V497" s="11"/>
      <c r="W497" s="11"/>
      <c r="X497" s="9"/>
      <c r="Y497" s="4"/>
      <c r="Z497" s="4"/>
      <c r="AA497" s="4"/>
      <c r="AB497" s="4"/>
      <c r="AC497" s="4"/>
      <c r="AD497" s="4"/>
      <c r="AE497" s="4"/>
      <c r="AF497" s="9">
        <v>334.70140000000004</v>
      </c>
      <c r="AG497" s="4"/>
      <c r="AH497" s="4"/>
      <c r="BB497" s="5">
        <f t="shared" si="53"/>
        <v>1</v>
      </c>
      <c r="BC497" s="9">
        <f t="shared" si="54"/>
        <v>334.70140000000004</v>
      </c>
      <c r="BD497" s="9" t="str">
        <f t="shared" si="55"/>
        <v>-</v>
      </c>
      <c r="BE497" s="5" t="s">
        <v>31</v>
      </c>
    </row>
    <row r="498" spans="1:60" s="77" customFormat="1">
      <c r="A498" s="4" t="s">
        <v>703</v>
      </c>
      <c r="B498" s="4"/>
      <c r="C498" s="5"/>
      <c r="D498" s="5"/>
      <c r="E498" s="4"/>
      <c r="F498" s="5"/>
      <c r="G498" s="4"/>
      <c r="H498" s="5" t="s">
        <v>683</v>
      </c>
      <c r="J498" s="9"/>
      <c r="K498" s="9"/>
      <c r="L498" s="9"/>
      <c r="M498" s="9"/>
      <c r="N498" s="9"/>
      <c r="O498" s="9"/>
      <c r="P498" s="9"/>
      <c r="Q498" s="10"/>
      <c r="R498" s="5"/>
      <c r="S498" s="9"/>
      <c r="T498" s="5"/>
      <c r="U498" s="5"/>
      <c r="V498" s="11"/>
      <c r="W498" s="11"/>
      <c r="X498" s="9"/>
      <c r="Y498" s="4"/>
      <c r="Z498" s="4"/>
      <c r="AA498" s="4"/>
      <c r="AB498" s="4"/>
      <c r="AC498" s="4"/>
      <c r="AD498" s="4"/>
      <c r="AE498" s="4"/>
      <c r="AF498" s="9">
        <v>315.55986000000001</v>
      </c>
      <c r="AG498" s="4"/>
      <c r="AH498" s="4"/>
      <c r="BB498" s="5">
        <f t="shared" si="53"/>
        <v>1</v>
      </c>
      <c r="BC498" s="9">
        <f t="shared" si="54"/>
        <v>315.55986000000001</v>
      </c>
      <c r="BD498" s="9" t="str">
        <f t="shared" si="55"/>
        <v>-</v>
      </c>
      <c r="BE498" s="5" t="s">
        <v>31</v>
      </c>
    </row>
    <row r="499" spans="1:60" s="77" customFormat="1">
      <c r="A499" s="1" t="s">
        <v>139</v>
      </c>
      <c r="B499" s="1"/>
      <c r="C499" s="331"/>
      <c r="D499" s="331"/>
      <c r="E499" s="1"/>
      <c r="F499" s="331"/>
      <c r="G499" s="1"/>
      <c r="H499" s="331" t="s">
        <v>683</v>
      </c>
      <c r="I499" s="331" t="s">
        <v>683</v>
      </c>
      <c r="J499" s="331" t="s">
        <v>683</v>
      </c>
      <c r="K499" s="331" t="s">
        <v>683</v>
      </c>
      <c r="L499" s="331" t="s">
        <v>683</v>
      </c>
      <c r="M499" s="331" t="s">
        <v>683</v>
      </c>
      <c r="N499" s="331" t="s">
        <v>683</v>
      </c>
      <c r="O499" s="331" t="s">
        <v>683</v>
      </c>
      <c r="P499" s="331" t="s">
        <v>683</v>
      </c>
      <c r="Q499" s="1" t="s">
        <v>683</v>
      </c>
      <c r="R499" s="1" t="s">
        <v>683</v>
      </c>
      <c r="S499" s="1" t="s">
        <v>683</v>
      </c>
      <c r="T499" s="79"/>
      <c r="U499" s="84"/>
      <c r="V499" s="84"/>
      <c r="W499" s="84"/>
      <c r="X499" s="84"/>
      <c r="Y499" s="85"/>
      <c r="Z499" s="85"/>
      <c r="AA499" s="85"/>
      <c r="AB499" s="85"/>
      <c r="AC499" s="85"/>
      <c r="AD499" s="85"/>
      <c r="AE499" s="85"/>
      <c r="AF499" s="7">
        <v>304.06024000000002</v>
      </c>
      <c r="AG499" s="7">
        <v>435.17795200000006</v>
      </c>
      <c r="AH499" s="84">
        <v>334.23847599999999</v>
      </c>
      <c r="AI499" s="7">
        <v>170.28255200000001</v>
      </c>
      <c r="AJ499" s="7">
        <v>137.52149400000002</v>
      </c>
      <c r="AK499" s="7">
        <v>173.91736266666663</v>
      </c>
      <c r="AL499" s="7">
        <v>224</v>
      </c>
      <c r="AM499" s="7">
        <v>186.15883000000002</v>
      </c>
      <c r="AN499" s="7">
        <v>155.57701500000002</v>
      </c>
      <c r="AO499" s="7">
        <v>143.055385</v>
      </c>
      <c r="AP499" s="7">
        <v>166.84574499999999</v>
      </c>
      <c r="AQ499" s="7">
        <v>156.20715000000001</v>
      </c>
      <c r="AR499" s="7">
        <v>161.53197500000002</v>
      </c>
      <c r="AS499" s="7">
        <v>136.08705000000003</v>
      </c>
      <c r="AT499" s="7">
        <v>126.48025500000003</v>
      </c>
      <c r="AU499" s="1"/>
      <c r="AV499" s="1"/>
      <c r="AW499" s="1"/>
      <c r="AX499" s="1"/>
      <c r="AY499" s="1"/>
      <c r="AZ499" s="1"/>
      <c r="BA499" s="1"/>
      <c r="BB499" s="331">
        <f t="shared" si="53"/>
        <v>3</v>
      </c>
      <c r="BC499" s="7">
        <f t="shared" si="54"/>
        <v>357.82555600000001</v>
      </c>
      <c r="BD499" s="7">
        <f t="shared" si="55"/>
        <v>357.82555600000001</v>
      </c>
      <c r="BE499" s="331">
        <v>357.82555600000001</v>
      </c>
      <c r="BF499" s="1"/>
      <c r="BG499" s="1"/>
      <c r="BH499" s="1"/>
    </row>
    <row r="500" spans="1:60">
      <c r="A500" s="4" t="s">
        <v>716</v>
      </c>
      <c r="H500" s="5" t="s">
        <v>683</v>
      </c>
      <c r="I500" s="77"/>
      <c r="J500" s="5" t="s">
        <v>683</v>
      </c>
      <c r="K500" s="9"/>
      <c r="L500" s="9"/>
      <c r="M500" s="9"/>
      <c r="N500" s="9"/>
      <c r="O500" s="9"/>
      <c r="P500" s="9"/>
      <c r="Q500" s="10"/>
      <c r="R500" s="9"/>
      <c r="S500" s="9"/>
      <c r="T500" s="5"/>
      <c r="U500" s="5"/>
      <c r="V500" s="11"/>
      <c r="W500" s="11"/>
      <c r="X500" s="9"/>
      <c r="AF500" s="9">
        <v>303.36218000000002</v>
      </c>
      <c r="AH500" s="87">
        <v>384.90661</v>
      </c>
      <c r="AI500" s="77"/>
      <c r="AJ500" s="77"/>
      <c r="AK500" s="77"/>
      <c r="AL500" s="77"/>
      <c r="AM500" s="77"/>
      <c r="AN500" s="77"/>
      <c r="AO500" s="77"/>
      <c r="AP500" s="77"/>
      <c r="AQ500" s="77"/>
      <c r="AR500" s="77"/>
      <c r="AS500" s="77"/>
      <c r="AT500" s="77"/>
      <c r="AU500" s="77"/>
      <c r="AV500" s="77"/>
      <c r="AW500" s="77"/>
      <c r="AX500" s="77"/>
      <c r="AY500" s="77"/>
      <c r="AZ500" s="77"/>
      <c r="BA500" s="77"/>
      <c r="BB500" s="5">
        <f t="shared" si="53"/>
        <v>2</v>
      </c>
      <c r="BC500" s="9">
        <f t="shared" si="54"/>
        <v>344.13439500000004</v>
      </c>
      <c r="BD500" s="9" t="str">
        <f t="shared" si="55"/>
        <v>344*</v>
      </c>
      <c r="BE500" s="5" t="s">
        <v>717</v>
      </c>
      <c r="BF500" s="77"/>
      <c r="BG500" s="77"/>
      <c r="BH500" s="77"/>
    </row>
    <row r="501" spans="1:60">
      <c r="A501" s="4" t="s">
        <v>718</v>
      </c>
      <c r="H501" s="5" t="s">
        <v>683</v>
      </c>
      <c r="I501" s="5" t="s">
        <v>683</v>
      </c>
      <c r="J501" s="5" t="s">
        <v>683</v>
      </c>
      <c r="K501" s="84"/>
      <c r="L501" s="331"/>
      <c r="M501" s="84"/>
      <c r="N501" s="84"/>
      <c r="O501" s="84"/>
      <c r="P501" s="84"/>
      <c r="Q501" s="84"/>
      <c r="R501" s="84"/>
      <c r="S501" s="84"/>
      <c r="T501" s="79"/>
      <c r="U501" s="84"/>
      <c r="V501" s="84"/>
      <c r="W501" s="84"/>
      <c r="X501" s="84"/>
      <c r="Y501" s="85"/>
      <c r="Z501" s="85"/>
      <c r="AA501" s="85"/>
      <c r="AB501" s="85"/>
      <c r="AC501" s="85"/>
      <c r="AD501" s="85"/>
      <c r="AE501" s="85"/>
      <c r="AF501" s="9">
        <v>299.79840000000002</v>
      </c>
      <c r="AG501" s="9">
        <v>369.26639199999994</v>
      </c>
      <c r="AH501" s="87">
        <v>378.032556</v>
      </c>
      <c r="AI501" s="84"/>
      <c r="AJ501" s="84"/>
      <c r="AK501" s="85"/>
      <c r="AL501" s="331"/>
      <c r="AM501" s="85"/>
      <c r="AN501" s="7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5">
        <f t="shared" si="53"/>
        <v>3</v>
      </c>
      <c r="BC501" s="9">
        <f t="shared" si="54"/>
        <v>349.03244933333326</v>
      </c>
      <c r="BD501" s="9">
        <f t="shared" si="55"/>
        <v>349.03244933333326</v>
      </c>
      <c r="BE501" s="5">
        <v>349.03244933333326</v>
      </c>
      <c r="BF501" s="1"/>
      <c r="BG501" s="1"/>
      <c r="BH501" s="1"/>
    </row>
    <row r="502" spans="1:60" s="1" customFormat="1">
      <c r="A502" s="4" t="s">
        <v>719</v>
      </c>
      <c r="B502" s="4"/>
      <c r="C502" s="5"/>
      <c r="D502" s="5"/>
      <c r="E502" s="4"/>
      <c r="F502" s="5"/>
      <c r="G502" s="4"/>
      <c r="H502" s="5" t="s">
        <v>683</v>
      </c>
      <c r="I502" s="77"/>
      <c r="J502" s="9"/>
      <c r="K502" s="5"/>
      <c r="L502" s="9"/>
      <c r="M502" s="9"/>
      <c r="N502" s="9"/>
      <c r="O502" s="9"/>
      <c r="P502" s="9"/>
      <c r="Q502" s="10"/>
      <c r="R502" s="9"/>
      <c r="S502" s="9"/>
      <c r="T502" s="9"/>
      <c r="U502" s="9"/>
      <c r="V502" s="11"/>
      <c r="W502" s="11"/>
      <c r="X502" s="9"/>
      <c r="Y502" s="4"/>
      <c r="Z502" s="4"/>
      <c r="AA502" s="4"/>
      <c r="AB502" s="4"/>
      <c r="AC502" s="4"/>
      <c r="AD502" s="4"/>
      <c r="AE502" s="4"/>
      <c r="AF502" s="9">
        <v>292.56062000000003</v>
      </c>
      <c r="AG502" s="77"/>
      <c r="AH502" s="77"/>
      <c r="AI502" s="77"/>
      <c r="AJ502" s="77"/>
      <c r="AK502" s="77"/>
      <c r="AL502" s="77"/>
      <c r="AM502" s="77"/>
      <c r="AN502" s="77"/>
      <c r="AO502" s="77"/>
      <c r="AP502" s="77"/>
      <c r="AQ502" s="77"/>
      <c r="AR502" s="77"/>
      <c r="AS502" s="77"/>
      <c r="AT502" s="77"/>
      <c r="AU502" s="77"/>
      <c r="AV502" s="77"/>
      <c r="AW502" s="77"/>
      <c r="AX502" s="77"/>
      <c r="AY502" s="77"/>
      <c r="AZ502" s="77"/>
      <c r="BA502" s="77"/>
      <c r="BB502" s="5">
        <f t="shared" si="53"/>
        <v>1</v>
      </c>
      <c r="BC502" s="9">
        <f t="shared" si="54"/>
        <v>292.56062000000003</v>
      </c>
      <c r="BD502" s="9" t="str">
        <f t="shared" si="55"/>
        <v>-</v>
      </c>
      <c r="BE502" s="5" t="s">
        <v>31</v>
      </c>
      <c r="BF502" s="77"/>
      <c r="BG502" s="77"/>
      <c r="BH502" s="77"/>
    </row>
    <row r="503" spans="1:60" s="1" customFormat="1">
      <c r="A503" s="4" t="s">
        <v>707</v>
      </c>
      <c r="B503" s="4"/>
      <c r="C503" s="5"/>
      <c r="D503" s="5"/>
      <c r="E503" s="4"/>
      <c r="F503" s="5"/>
      <c r="G503" s="4"/>
      <c r="H503" s="5" t="s">
        <v>683</v>
      </c>
      <c r="I503" s="5" t="s">
        <v>683</v>
      </c>
      <c r="J503" s="9"/>
      <c r="K503" s="5"/>
      <c r="L503" s="9"/>
      <c r="M503" s="9"/>
      <c r="N503" s="9"/>
      <c r="O503" s="9"/>
      <c r="P503" s="9"/>
      <c r="Q503" s="10"/>
      <c r="R503" s="9"/>
      <c r="S503" s="9"/>
      <c r="T503" s="9"/>
      <c r="U503" s="9"/>
      <c r="V503" s="11"/>
      <c r="W503" s="11"/>
      <c r="X503" s="9"/>
      <c r="Y503" s="4"/>
      <c r="Z503" s="4"/>
      <c r="AA503" s="4"/>
      <c r="AB503" s="4"/>
      <c r="AC503" s="4"/>
      <c r="AD503" s="4"/>
      <c r="AE503" s="4"/>
      <c r="AF503" s="9">
        <v>287.35578666666669</v>
      </c>
      <c r="AG503" s="9">
        <v>483.41757199999995</v>
      </c>
      <c r="AH503" s="77"/>
      <c r="AI503" s="77"/>
      <c r="AJ503" s="77"/>
      <c r="AK503" s="77"/>
      <c r="AL503" s="77"/>
      <c r="AM503" s="77"/>
      <c r="AN503" s="77"/>
      <c r="AO503" s="77"/>
      <c r="AP503" s="77"/>
      <c r="AQ503" s="77"/>
      <c r="AR503" s="77"/>
      <c r="AS503" s="77"/>
      <c r="AT503" s="77"/>
      <c r="AU503" s="77"/>
      <c r="AV503" s="77"/>
      <c r="AW503" s="77"/>
      <c r="AX503" s="77"/>
      <c r="AY503" s="77"/>
      <c r="AZ503" s="77"/>
      <c r="BA503" s="77"/>
      <c r="BB503" s="5">
        <f t="shared" si="53"/>
        <v>2</v>
      </c>
      <c r="BC503" s="9">
        <f t="shared" si="54"/>
        <v>385.38667933333329</v>
      </c>
      <c r="BD503" s="9" t="str">
        <f t="shared" si="55"/>
        <v>385*</v>
      </c>
      <c r="BE503" s="5" t="s">
        <v>720</v>
      </c>
      <c r="BF503" s="77"/>
      <c r="BG503" s="77"/>
      <c r="BH503" s="77"/>
    </row>
    <row r="504" spans="1:60" s="1" customFormat="1">
      <c r="A504" s="4" t="s">
        <v>721</v>
      </c>
      <c r="B504" s="4"/>
      <c r="C504" s="5"/>
      <c r="D504" s="5"/>
      <c r="E504" s="4"/>
      <c r="F504" s="5"/>
      <c r="G504" s="4"/>
      <c r="H504" s="5" t="s">
        <v>683</v>
      </c>
      <c r="I504" s="5" t="s">
        <v>683</v>
      </c>
      <c r="J504" s="9"/>
      <c r="K504" s="9"/>
      <c r="L504" s="9"/>
      <c r="M504" s="9"/>
      <c r="N504" s="9"/>
      <c r="O504" s="9"/>
      <c r="P504" s="9"/>
      <c r="Q504" s="10"/>
      <c r="R504" s="9"/>
      <c r="S504" s="5"/>
      <c r="T504" s="5"/>
      <c r="U504" s="5"/>
      <c r="V504" s="11"/>
      <c r="W504" s="11"/>
      <c r="X504" s="9"/>
      <c r="Y504" s="4"/>
      <c r="Z504" s="4"/>
      <c r="AA504" s="4"/>
      <c r="AB504" s="4"/>
      <c r="AC504" s="4"/>
      <c r="AD504" s="4"/>
      <c r="AE504" s="4"/>
      <c r="AF504" s="9">
        <v>284.25738000000001</v>
      </c>
      <c r="AG504" s="9">
        <v>455.19390399999997</v>
      </c>
      <c r="AH504" s="4"/>
      <c r="AI504" s="77"/>
      <c r="AJ504" s="77"/>
      <c r="AK504" s="77"/>
      <c r="AL504" s="77"/>
      <c r="AM504" s="77"/>
      <c r="AN504" s="77"/>
      <c r="AO504" s="77"/>
      <c r="AP504" s="77"/>
      <c r="AQ504" s="77"/>
      <c r="AR504" s="77"/>
      <c r="AS504" s="77"/>
      <c r="AT504" s="77"/>
      <c r="AU504" s="77"/>
      <c r="AV504" s="77"/>
      <c r="AW504" s="77"/>
      <c r="AX504" s="77"/>
      <c r="AY504" s="77"/>
      <c r="AZ504" s="77"/>
      <c r="BA504" s="77"/>
      <c r="BB504" s="5">
        <f t="shared" si="53"/>
        <v>2</v>
      </c>
      <c r="BC504" s="9">
        <f t="shared" si="54"/>
        <v>369.72564199999999</v>
      </c>
      <c r="BD504" s="9" t="str">
        <f t="shared" si="55"/>
        <v>370*</v>
      </c>
      <c r="BE504" s="5" t="s">
        <v>504</v>
      </c>
      <c r="BF504" s="77"/>
      <c r="BG504" s="77"/>
      <c r="BH504" s="77"/>
    </row>
    <row r="505" spans="1:60" s="1" customFormat="1">
      <c r="A505" s="4" t="s">
        <v>722</v>
      </c>
      <c r="B505" s="4"/>
      <c r="C505" s="5"/>
      <c r="D505" s="5"/>
      <c r="E505" s="4"/>
      <c r="F505" s="5"/>
      <c r="G505" s="4"/>
      <c r="H505" s="5" t="s">
        <v>683</v>
      </c>
      <c r="I505" s="77"/>
      <c r="J505" s="9"/>
      <c r="K505" s="5"/>
      <c r="L505" s="9"/>
      <c r="M505" s="9"/>
      <c r="N505" s="9"/>
      <c r="O505" s="9"/>
      <c r="P505" s="9"/>
      <c r="Q505" s="10"/>
      <c r="R505" s="9"/>
      <c r="S505" s="9"/>
      <c r="T505" s="9"/>
      <c r="U505" s="9"/>
      <c r="V505" s="11"/>
      <c r="W505" s="11"/>
      <c r="X505" s="9"/>
      <c r="Y505" s="77"/>
      <c r="Z505" s="77"/>
      <c r="AA505" s="77"/>
      <c r="AB505" s="77"/>
      <c r="AC505" s="77"/>
      <c r="AD505" s="77"/>
      <c r="AE505" s="77"/>
      <c r="AF505" s="9">
        <v>275.51326</v>
      </c>
      <c r="AG505" s="77"/>
      <c r="AH505" s="77"/>
      <c r="AI505" s="77"/>
      <c r="AJ505" s="77"/>
      <c r="AK505" s="77"/>
      <c r="AL505" s="77"/>
      <c r="AM505" s="77"/>
      <c r="AN505" s="77"/>
      <c r="AO505" s="77"/>
      <c r="AP505" s="77"/>
      <c r="AQ505" s="77"/>
      <c r="AR505" s="77"/>
      <c r="AS505" s="77"/>
      <c r="AT505" s="77"/>
      <c r="AU505" s="77"/>
      <c r="AV505" s="77"/>
      <c r="AW505" s="77"/>
      <c r="AX505" s="77"/>
      <c r="AY505" s="77"/>
      <c r="AZ505" s="77"/>
      <c r="BA505" s="77"/>
      <c r="BB505" s="5">
        <f t="shared" si="53"/>
        <v>1</v>
      </c>
      <c r="BC505" s="9">
        <f t="shared" si="54"/>
        <v>275.51326</v>
      </c>
      <c r="BD505" s="9" t="str">
        <f t="shared" si="55"/>
        <v>-</v>
      </c>
      <c r="BE505" s="5" t="s">
        <v>31</v>
      </c>
      <c r="BF505" s="77"/>
      <c r="BG505" s="77"/>
      <c r="BH505" s="77"/>
    </row>
    <row r="506" spans="1:60" s="1" customFormat="1">
      <c r="A506" s="4" t="s">
        <v>723</v>
      </c>
      <c r="B506" s="4"/>
      <c r="C506" s="5"/>
      <c r="D506" s="5"/>
      <c r="E506" s="4"/>
      <c r="F506" s="5"/>
      <c r="G506" s="4"/>
      <c r="H506" s="5" t="s">
        <v>683</v>
      </c>
      <c r="I506" s="5" t="s">
        <v>683</v>
      </c>
      <c r="J506" s="9"/>
      <c r="K506" s="5"/>
      <c r="L506" s="9"/>
      <c r="M506" s="9"/>
      <c r="N506" s="9"/>
      <c r="O506" s="9"/>
      <c r="P506" s="9"/>
      <c r="Q506" s="10"/>
      <c r="R506" s="9"/>
      <c r="S506" s="9"/>
      <c r="T506" s="9"/>
      <c r="U506" s="9"/>
      <c r="V506" s="11"/>
      <c r="W506" s="11"/>
      <c r="X506" s="9"/>
      <c r="Y506" s="4"/>
      <c r="Z506" s="4"/>
      <c r="AA506" s="4"/>
      <c r="AB506" s="4"/>
      <c r="AC506" s="4"/>
      <c r="AD506" s="4"/>
      <c r="AE506" s="4"/>
      <c r="AF506" s="9">
        <v>264.34430000000003</v>
      </c>
      <c r="AG506" s="87">
        <v>237.92456600000003</v>
      </c>
      <c r="AH506" s="77"/>
      <c r="AI506" s="77"/>
      <c r="AJ506" s="77"/>
      <c r="AK506" s="77"/>
      <c r="AL506" s="77"/>
      <c r="AM506" s="77"/>
      <c r="AN506" s="77"/>
      <c r="AO506" s="77"/>
      <c r="AP506" s="77"/>
      <c r="AQ506" s="77"/>
      <c r="AR506" s="77"/>
      <c r="AS506" s="77"/>
      <c r="AT506" s="77"/>
      <c r="AU506" s="77"/>
      <c r="AV506" s="77"/>
      <c r="AW506" s="77"/>
      <c r="AX506" s="77"/>
      <c r="AY506" s="77"/>
      <c r="AZ506" s="77"/>
      <c r="BA506" s="77"/>
      <c r="BB506" s="5">
        <f t="shared" si="53"/>
        <v>2</v>
      </c>
      <c r="BC506" s="9">
        <f t="shared" si="54"/>
        <v>251.13443300000003</v>
      </c>
      <c r="BD506" s="9" t="str">
        <f t="shared" si="55"/>
        <v>251*</v>
      </c>
      <c r="BE506" s="5" t="s">
        <v>85</v>
      </c>
      <c r="BF506" s="77"/>
      <c r="BG506" s="77"/>
      <c r="BH506" s="77"/>
    </row>
    <row r="507" spans="1:60" s="1" customFormat="1">
      <c r="A507" s="1" t="s">
        <v>699</v>
      </c>
      <c r="C507" s="331"/>
      <c r="D507" s="331"/>
      <c r="F507" s="331"/>
      <c r="H507" s="331" t="s">
        <v>683</v>
      </c>
      <c r="I507" s="331" t="s">
        <v>683</v>
      </c>
      <c r="J507" s="7"/>
      <c r="K507" s="331"/>
      <c r="L507" s="7"/>
      <c r="M507" s="7"/>
      <c r="N507" s="7"/>
      <c r="O507" s="7"/>
      <c r="P507" s="7"/>
      <c r="Q507" s="73"/>
      <c r="R507" s="7"/>
      <c r="S507" s="7"/>
      <c r="T507" s="7"/>
      <c r="U507" s="7"/>
      <c r="V507" s="8"/>
      <c r="W507" s="8"/>
      <c r="X507" s="331"/>
      <c r="AF507" s="7">
        <v>254.24080000000001</v>
      </c>
      <c r="AG507" s="7">
        <v>401.60861399999999</v>
      </c>
      <c r="AH507" s="25"/>
      <c r="AI507" s="25"/>
      <c r="AJ507" s="25"/>
      <c r="AK507" s="25"/>
      <c r="AL507" s="25"/>
      <c r="AM507" s="25"/>
      <c r="AN507" s="25"/>
      <c r="AO507" s="25"/>
      <c r="AP507" s="25"/>
      <c r="AQ507" s="25"/>
      <c r="AR507" s="25"/>
      <c r="AS507" s="25"/>
      <c r="AT507" s="25"/>
      <c r="AU507" s="25"/>
      <c r="AV507" s="25"/>
      <c r="AW507" s="25"/>
      <c r="AX507" s="25"/>
      <c r="AY507" s="25"/>
      <c r="AZ507" s="25"/>
      <c r="BA507" s="25"/>
      <c r="BB507" s="331">
        <f t="shared" si="53"/>
        <v>2</v>
      </c>
      <c r="BC507" s="7">
        <f t="shared" si="54"/>
        <v>327.92470700000001</v>
      </c>
      <c r="BD507" s="7" t="str">
        <f t="shared" si="55"/>
        <v>328*</v>
      </c>
      <c r="BE507" s="331" t="s">
        <v>633</v>
      </c>
      <c r="BF507"/>
      <c r="BG507"/>
      <c r="BH507"/>
    </row>
    <row r="508" spans="1:60" s="1" customFormat="1">
      <c r="A508" s="4" t="s">
        <v>724</v>
      </c>
      <c r="B508" s="4"/>
      <c r="C508" s="5"/>
      <c r="D508" s="5"/>
      <c r="E508" s="4"/>
      <c r="F508" s="5"/>
      <c r="G508" s="4"/>
      <c r="H508" s="5" t="s">
        <v>683</v>
      </c>
      <c r="I508" s="5" t="s">
        <v>683</v>
      </c>
      <c r="J508" s="5" t="s">
        <v>683</v>
      </c>
      <c r="K508" s="84"/>
      <c r="L508" s="331"/>
      <c r="M508" s="84"/>
      <c r="N508" s="84"/>
      <c r="O508" s="84"/>
      <c r="P508" s="84"/>
      <c r="Q508" s="84"/>
      <c r="R508" s="84"/>
      <c r="S508" s="84"/>
      <c r="T508" s="79"/>
      <c r="U508" s="84"/>
      <c r="V508" s="84"/>
      <c r="W508" s="84"/>
      <c r="X508" s="84"/>
      <c r="Y508" s="85"/>
      <c r="Z508" s="85"/>
      <c r="AA508" s="85"/>
      <c r="AB508" s="85"/>
      <c r="AC508" s="85"/>
      <c r="AD508" s="85"/>
      <c r="AE508" s="85"/>
      <c r="AF508" s="9">
        <v>230.32306</v>
      </c>
      <c r="AG508" s="9">
        <v>140.47539</v>
      </c>
      <c r="AH508" s="87">
        <v>342.24534666666665</v>
      </c>
      <c r="AI508" s="84"/>
      <c r="AJ508" s="84"/>
      <c r="AK508" s="85"/>
      <c r="AL508" s="331"/>
      <c r="AM508" s="85"/>
      <c r="AN508" s="7"/>
      <c r="BB508" s="5">
        <f t="shared" si="53"/>
        <v>3</v>
      </c>
      <c r="BC508" s="9">
        <f t="shared" si="54"/>
        <v>237.68126555555554</v>
      </c>
      <c r="BD508" s="9">
        <f t="shared" si="55"/>
        <v>237.68126555555554</v>
      </c>
      <c r="BE508" s="5">
        <v>237.68126555555554</v>
      </c>
    </row>
    <row r="509" spans="1:60" s="1" customFormat="1">
      <c r="A509" s="4" t="s">
        <v>725</v>
      </c>
      <c r="B509" s="4"/>
      <c r="C509" s="5"/>
      <c r="D509" s="5"/>
      <c r="E509" s="4"/>
      <c r="F509" s="5"/>
      <c r="G509" s="4"/>
      <c r="H509" s="5" t="s">
        <v>683</v>
      </c>
      <c r="I509" s="25"/>
      <c r="J509" s="9"/>
      <c r="K509" s="5"/>
      <c r="L509" s="9"/>
      <c r="M509" s="9"/>
      <c r="N509" s="9"/>
      <c r="O509" s="9"/>
      <c r="P509" s="9"/>
      <c r="Q509" s="10"/>
      <c r="R509" s="9"/>
      <c r="S509" s="9"/>
      <c r="T509" s="9"/>
      <c r="U509" s="9"/>
      <c r="V509" s="11"/>
      <c r="W509" s="11"/>
      <c r="X509" s="9"/>
      <c r="Y509" s="4"/>
      <c r="Z509" s="4"/>
      <c r="AA509" s="4"/>
      <c r="AB509" s="4"/>
      <c r="AC509" s="4"/>
      <c r="AD509" s="4"/>
      <c r="AE509" s="4"/>
      <c r="AF509" s="9">
        <v>222.38721999999999</v>
      </c>
      <c r="AG509" s="77"/>
      <c r="AH509" s="77"/>
      <c r="AI509" s="25"/>
      <c r="AJ509" s="25"/>
      <c r="AK509" s="25"/>
      <c r="AL509" s="25"/>
      <c r="AM509" s="25"/>
      <c r="AN509" s="25"/>
      <c r="AO509" s="25"/>
      <c r="AP509" s="25"/>
      <c r="AQ509" s="25"/>
      <c r="AR509" s="25"/>
      <c r="AS509" s="25"/>
      <c r="AT509" s="25"/>
      <c r="AU509" s="25"/>
      <c r="AV509" s="25"/>
      <c r="AW509" s="25"/>
      <c r="AX509" s="25"/>
      <c r="AY509" s="25"/>
      <c r="AZ509" s="25"/>
      <c r="BA509" s="25"/>
      <c r="BB509" s="5">
        <f t="shared" si="53"/>
        <v>1</v>
      </c>
      <c r="BC509" s="9">
        <f t="shared" si="54"/>
        <v>222.38721999999999</v>
      </c>
      <c r="BD509" s="9" t="str">
        <f t="shared" si="55"/>
        <v>-</v>
      </c>
      <c r="BE509" s="331" t="s">
        <v>31</v>
      </c>
      <c r="BF509" s="25"/>
      <c r="BG509" s="25"/>
      <c r="BH509" s="25"/>
    </row>
    <row r="510" spans="1:60">
      <c r="A510" s="4" t="s">
        <v>726</v>
      </c>
      <c r="H510" s="5" t="s">
        <v>683</v>
      </c>
      <c r="J510" s="9"/>
      <c r="K510" s="9"/>
      <c r="L510" s="9"/>
      <c r="M510" s="9"/>
      <c r="N510" s="9"/>
      <c r="O510" s="9"/>
      <c r="P510" s="9"/>
      <c r="Q510" s="10"/>
      <c r="R510" s="5"/>
      <c r="S510" s="9"/>
      <c r="T510" s="5"/>
      <c r="U510" s="5"/>
      <c r="V510" s="11"/>
      <c r="W510" s="11"/>
      <c r="X510" s="9"/>
      <c r="AF510" s="9">
        <v>210.59368000000001</v>
      </c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 s="5">
        <f t="shared" si="53"/>
        <v>1</v>
      </c>
      <c r="BC510" s="9">
        <f t="shared" si="54"/>
        <v>210.59368000000001</v>
      </c>
      <c r="BD510" s="9" t="str">
        <f t="shared" si="55"/>
        <v>-</v>
      </c>
      <c r="BE510" s="5" t="s">
        <v>31</v>
      </c>
      <c r="BF510"/>
      <c r="BG510"/>
      <c r="BH510"/>
    </row>
    <row r="511" spans="1:60">
      <c r="A511" s="4" t="s">
        <v>727</v>
      </c>
      <c r="H511" s="5" t="s">
        <v>683</v>
      </c>
      <c r="J511" s="9"/>
      <c r="L511" s="9"/>
      <c r="M511" s="9"/>
      <c r="N511" s="9"/>
      <c r="O511" s="9"/>
      <c r="P511" s="9"/>
      <c r="Q511" s="10"/>
      <c r="R511" s="9"/>
      <c r="S511" s="9"/>
      <c r="T511" s="9"/>
      <c r="U511" s="9"/>
      <c r="V511" s="11"/>
      <c r="W511" s="11"/>
      <c r="X511" s="9"/>
      <c r="AF511" s="9">
        <v>201.62912000000003</v>
      </c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 s="5">
        <f t="shared" si="53"/>
        <v>1</v>
      </c>
      <c r="BC511" s="9">
        <f t="shared" si="54"/>
        <v>201.62912000000003</v>
      </c>
      <c r="BD511" s="9" t="str">
        <f t="shared" si="55"/>
        <v>-</v>
      </c>
      <c r="BE511" s="5" t="s">
        <v>31</v>
      </c>
      <c r="BF511"/>
      <c r="BG511"/>
      <c r="BH511"/>
    </row>
    <row r="512" spans="1:60">
      <c r="A512" s="4" t="s">
        <v>728</v>
      </c>
      <c r="H512" s="5" t="s">
        <v>683</v>
      </c>
      <c r="I512" s="5" t="s">
        <v>683</v>
      </c>
      <c r="J512" s="9"/>
      <c r="K512" s="9"/>
      <c r="L512" s="9"/>
      <c r="M512" s="9"/>
      <c r="N512" s="9"/>
      <c r="O512" s="9"/>
      <c r="P512" s="9"/>
      <c r="Q512" s="10"/>
      <c r="R512" s="5"/>
      <c r="S512" s="5"/>
      <c r="T512" s="5"/>
      <c r="U512" s="5"/>
      <c r="V512" s="11"/>
      <c r="W512" s="11"/>
      <c r="X512" s="9"/>
      <c r="AF512" s="9">
        <v>195.89768000000001</v>
      </c>
      <c r="AG512" s="9">
        <v>351.02130800000003</v>
      </c>
      <c r="AI512" s="25"/>
      <c r="AJ512" s="25"/>
      <c r="AK512" s="25"/>
      <c r="AL512" s="25"/>
      <c r="AM512" s="25"/>
      <c r="AN512" s="25"/>
      <c r="AO512" s="25"/>
      <c r="AP512" s="25"/>
      <c r="AQ512" s="25"/>
      <c r="AR512" s="25"/>
      <c r="AS512" s="25"/>
      <c r="AT512" s="25"/>
      <c r="AU512" s="25"/>
      <c r="AV512" s="25"/>
      <c r="AW512" s="25"/>
      <c r="AX512" s="25"/>
      <c r="AY512" s="25"/>
      <c r="AZ512" s="25"/>
      <c r="BA512" s="25"/>
      <c r="BB512" s="5">
        <f t="shared" si="53"/>
        <v>2</v>
      </c>
      <c r="BC512" s="9">
        <f t="shared" si="54"/>
        <v>273.45949400000001</v>
      </c>
      <c r="BD512" s="9" t="str">
        <f t="shared" si="55"/>
        <v>273*</v>
      </c>
      <c r="BE512" s="5" t="s">
        <v>729</v>
      </c>
      <c r="BF512" s="25"/>
      <c r="BG512" s="25"/>
      <c r="BH512" s="25"/>
    </row>
    <row r="513" spans="1:60" s="1" customFormat="1">
      <c r="A513" s="4" t="s">
        <v>730</v>
      </c>
      <c r="B513" s="4"/>
      <c r="C513" s="5"/>
      <c r="D513" s="5"/>
      <c r="E513" s="4"/>
      <c r="F513" s="5"/>
      <c r="G513" s="4"/>
      <c r="H513" s="5" t="s">
        <v>683</v>
      </c>
      <c r="I513" s="4"/>
      <c r="J513" s="9"/>
      <c r="K513" s="5"/>
      <c r="L513" s="9"/>
      <c r="M513" s="9"/>
      <c r="N513" s="9"/>
      <c r="O513" s="9"/>
      <c r="P513" s="9"/>
      <c r="Q513" s="10"/>
      <c r="R513" s="9"/>
      <c r="S513" s="9"/>
      <c r="T513" s="9"/>
      <c r="U513" s="9"/>
      <c r="V513" s="5"/>
      <c r="W513" s="11"/>
      <c r="X513" s="9"/>
      <c r="Y513"/>
      <c r="Z513"/>
      <c r="AA513"/>
      <c r="AB513"/>
      <c r="AC513"/>
      <c r="AD513"/>
      <c r="AE513"/>
      <c r="AF513" s="9">
        <v>153.27928000000003</v>
      </c>
      <c r="AG513"/>
      <c r="AH513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5">
        <f t="shared" si="53"/>
        <v>1</v>
      </c>
      <c r="BC513" s="9">
        <f t="shared" si="54"/>
        <v>153.27928000000003</v>
      </c>
      <c r="BD513" s="9" t="str">
        <f t="shared" si="55"/>
        <v>-</v>
      </c>
      <c r="BE513" s="5" t="s">
        <v>31</v>
      </c>
      <c r="BF513" s="4"/>
      <c r="BG513" s="4"/>
      <c r="BH513" s="4"/>
    </row>
    <row r="514" spans="1:60">
      <c r="A514" s="4" t="s">
        <v>731</v>
      </c>
      <c r="H514" s="5" t="s">
        <v>683</v>
      </c>
      <c r="J514" s="9"/>
      <c r="L514" s="9"/>
      <c r="M514" s="9"/>
      <c r="N514" s="9"/>
      <c r="O514" s="9"/>
      <c r="P514" s="9"/>
      <c r="Q514" s="10"/>
      <c r="R514" s="9"/>
      <c r="S514" s="9"/>
      <c r="T514" s="9"/>
      <c r="U514" s="9"/>
      <c r="V514" s="11"/>
      <c r="W514" s="11"/>
      <c r="X514" s="9"/>
      <c r="AF514" s="9">
        <v>121.68288</v>
      </c>
      <c r="AG514"/>
      <c r="AH514"/>
      <c r="AL514" s="4"/>
      <c r="AW514" s="4"/>
      <c r="AX514" s="4"/>
      <c r="AY514" s="4"/>
      <c r="AZ514" s="4"/>
      <c r="BA514" s="4"/>
      <c r="BB514" s="5">
        <f t="shared" si="53"/>
        <v>1</v>
      </c>
      <c r="BC514" s="9">
        <f t="shared" si="54"/>
        <v>121.68288</v>
      </c>
      <c r="BD514" s="9" t="str">
        <f t="shared" si="55"/>
        <v>-</v>
      </c>
      <c r="BE514" s="5" t="s">
        <v>31</v>
      </c>
    </row>
    <row r="515" spans="1:60">
      <c r="I515" s="5"/>
      <c r="J515" s="331"/>
      <c r="K515" s="84"/>
      <c r="L515" s="331"/>
      <c r="M515" s="84"/>
      <c r="N515" s="84"/>
      <c r="O515" s="84"/>
      <c r="P515" s="84"/>
      <c r="Q515" s="84"/>
      <c r="R515" s="84"/>
      <c r="S515" s="84"/>
      <c r="T515" s="79"/>
      <c r="U515" s="84"/>
      <c r="V515" s="84"/>
      <c r="W515" s="84"/>
      <c r="X515" s="84"/>
      <c r="Y515" s="85"/>
      <c r="Z515" s="85"/>
      <c r="AA515" s="85"/>
      <c r="AB515" s="85"/>
      <c r="AC515" s="85"/>
      <c r="AD515" s="85"/>
      <c r="AE515" s="85"/>
      <c r="AF515" s="85"/>
      <c r="AG515" s="9"/>
      <c r="AH515" s="84"/>
      <c r="AI515" s="84"/>
      <c r="AJ515" s="84"/>
      <c r="AK515" s="85"/>
      <c r="AL515" s="331"/>
      <c r="AM515" s="85"/>
      <c r="AN515" s="7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C515" s="9"/>
      <c r="BD515" s="9"/>
      <c r="BE515" s="331"/>
      <c r="BF515" s="1"/>
      <c r="BG515" s="1"/>
      <c r="BH515" s="1"/>
    </row>
    <row r="516" spans="1:60" s="1" customFormat="1">
      <c r="A516" s="4" t="s">
        <v>732</v>
      </c>
      <c r="B516" s="4"/>
      <c r="C516" s="5"/>
      <c r="D516" s="5"/>
      <c r="E516" s="4"/>
      <c r="F516" s="5"/>
      <c r="G516" s="4"/>
      <c r="H516" s="5"/>
      <c r="I516" s="5" t="s">
        <v>683</v>
      </c>
      <c r="J516" s="331"/>
      <c r="K516" s="84"/>
      <c r="L516" s="331"/>
      <c r="M516" s="84"/>
      <c r="N516" s="84"/>
      <c r="O516" s="84"/>
      <c r="P516" s="84"/>
      <c r="Q516" s="84"/>
      <c r="R516" s="84"/>
      <c r="S516" s="84"/>
      <c r="T516" s="79"/>
      <c r="U516" s="84"/>
      <c r="V516" s="84"/>
      <c r="W516" s="84"/>
      <c r="X516" s="84"/>
      <c r="Y516" s="85"/>
      <c r="Z516" s="85"/>
      <c r="AA516" s="85"/>
      <c r="AB516" s="85"/>
      <c r="AC516" s="85"/>
      <c r="AD516" s="85"/>
      <c r="AE516" s="85"/>
      <c r="AF516" s="85"/>
      <c r="AG516" s="9">
        <v>263.08411800000005</v>
      </c>
      <c r="AH516" s="84"/>
      <c r="AI516" s="84"/>
      <c r="AJ516" s="84"/>
      <c r="AK516" s="85"/>
      <c r="AL516" s="331"/>
      <c r="AM516" s="85"/>
      <c r="AN516" s="7"/>
      <c r="BB516" s="5">
        <f>COUNTA(AG516:AI516)</f>
        <v>1</v>
      </c>
      <c r="BC516" s="9">
        <f>AVERAGE(AG516:AI516)</f>
        <v>263.08411800000005</v>
      </c>
      <c r="BD516" s="9" t="str">
        <f>IF(BB516=3,BC516,IF(BB516=2,ROUND(BC516,0)&amp;"*",IF(BB516=1,"-")))</f>
        <v>-</v>
      </c>
      <c r="BE516" s="331" t="s">
        <v>31</v>
      </c>
    </row>
    <row r="517" spans="1:60" s="1" customFormat="1">
      <c r="A517" s="4" t="s">
        <v>733</v>
      </c>
      <c r="B517" s="4"/>
      <c r="C517" s="5"/>
      <c r="D517" s="5"/>
      <c r="E517" s="4"/>
      <c r="F517" s="5"/>
      <c r="G517" s="4"/>
      <c r="H517" s="5"/>
      <c r="I517" s="5" t="s">
        <v>683</v>
      </c>
      <c r="J517" s="331"/>
      <c r="K517" s="84"/>
      <c r="L517" s="331"/>
      <c r="M517" s="84"/>
      <c r="N517" s="84"/>
      <c r="O517" s="84"/>
      <c r="P517" s="84"/>
      <c r="Q517" s="84"/>
      <c r="R517" s="84"/>
      <c r="S517" s="84"/>
      <c r="T517" s="79"/>
      <c r="U517" s="84"/>
      <c r="V517" s="84"/>
      <c r="W517" s="84"/>
      <c r="X517" s="84"/>
      <c r="Y517" s="85"/>
      <c r="Z517" s="85"/>
      <c r="AA517" s="85"/>
      <c r="AB517" s="85"/>
      <c r="AC517" s="85"/>
      <c r="AD517" s="85"/>
      <c r="AE517" s="85"/>
      <c r="AF517" s="85"/>
      <c r="AG517" s="87">
        <v>237.92456600000003</v>
      </c>
      <c r="AH517" s="84"/>
      <c r="AI517" s="84"/>
      <c r="AJ517" s="84"/>
      <c r="AK517" s="85"/>
      <c r="AL517" s="331"/>
      <c r="AM517" s="85"/>
      <c r="AN517" s="7"/>
      <c r="BB517" s="5">
        <f t="shared" ref="BB517:BB534" si="56">COUNTA(AG517:AI517)</f>
        <v>1</v>
      </c>
      <c r="BC517" s="9">
        <f t="shared" ref="BC517:BC534" si="57">AVERAGE(AG517:AI517)</f>
        <v>237.92456600000003</v>
      </c>
      <c r="BD517" s="9" t="str">
        <f t="shared" ref="BD517:BD534" si="58">IF(BB517=3,BC517,IF(BB517=2,ROUND(BC517,0)&amp;"*",IF(BB517=1,"-")))</f>
        <v>-</v>
      </c>
      <c r="BE517" s="331" t="s">
        <v>31</v>
      </c>
    </row>
    <row r="518" spans="1:60" s="1" customFormat="1">
      <c r="A518" s="4" t="s">
        <v>734</v>
      </c>
      <c r="B518" s="4"/>
      <c r="C518" s="5"/>
      <c r="D518" s="5"/>
      <c r="E518" s="4"/>
      <c r="F518" s="5"/>
      <c r="G518" s="4"/>
      <c r="H518" s="5"/>
      <c r="I518" s="5" t="s">
        <v>683</v>
      </c>
      <c r="J518" s="331"/>
      <c r="K518" s="84"/>
      <c r="L518" s="331"/>
      <c r="M518" s="84"/>
      <c r="N518" s="84"/>
      <c r="O518" s="84"/>
      <c r="P518" s="84"/>
      <c r="Q518" s="84"/>
      <c r="R518" s="84"/>
      <c r="S518" s="84"/>
      <c r="T518" s="79"/>
      <c r="U518" s="84"/>
      <c r="V518" s="84"/>
      <c r="W518" s="84"/>
      <c r="X518" s="84"/>
      <c r="Y518" s="85"/>
      <c r="Z518" s="85"/>
      <c r="AA518" s="85"/>
      <c r="AB518" s="85"/>
      <c r="AC518" s="85"/>
      <c r="AD518" s="85"/>
      <c r="AE518" s="85"/>
      <c r="AF518" s="85"/>
      <c r="AG518" s="9">
        <v>202.73131999999998</v>
      </c>
      <c r="AH518" s="84"/>
      <c r="AI518" s="84"/>
      <c r="AJ518" s="84"/>
      <c r="AK518" s="85"/>
      <c r="AL518" s="331"/>
      <c r="AM518" s="85"/>
      <c r="AN518" s="7"/>
      <c r="BB518" s="5">
        <f t="shared" si="56"/>
        <v>1</v>
      </c>
      <c r="BC518" s="9">
        <f t="shared" si="57"/>
        <v>202.73131999999998</v>
      </c>
      <c r="BD518" s="9" t="str">
        <f t="shared" si="58"/>
        <v>-</v>
      </c>
      <c r="BE518" s="331" t="s">
        <v>31</v>
      </c>
    </row>
    <row r="519" spans="1:60" s="1" customFormat="1">
      <c r="A519" s="4" t="s">
        <v>735</v>
      </c>
      <c r="B519" s="4"/>
      <c r="C519" s="5"/>
      <c r="D519" s="5"/>
      <c r="E519" s="4"/>
      <c r="F519" s="5"/>
      <c r="G519" s="4"/>
      <c r="H519" s="5"/>
      <c r="I519" s="5" t="s">
        <v>683</v>
      </c>
      <c r="J519" s="331"/>
      <c r="K519" s="84"/>
      <c r="L519" s="331"/>
      <c r="M519" s="84"/>
      <c r="N519" s="84"/>
      <c r="O519" s="84"/>
      <c r="P519" s="84"/>
      <c r="Q519" s="84"/>
      <c r="R519" s="84"/>
      <c r="S519" s="84"/>
      <c r="T519" s="79"/>
      <c r="U519" s="84"/>
      <c r="V519" s="84"/>
      <c r="W519" s="84"/>
      <c r="X519" s="84"/>
      <c r="Y519" s="85"/>
      <c r="Z519" s="85"/>
      <c r="AA519" s="85"/>
      <c r="AB519" s="85"/>
      <c r="AC519" s="85"/>
      <c r="AD519" s="85"/>
      <c r="AE519" s="85"/>
      <c r="AF519" s="85"/>
      <c r="AG519" s="9">
        <v>483.41757199999995</v>
      </c>
      <c r="AH519" s="84"/>
      <c r="AI519" s="84"/>
      <c r="AJ519" s="84"/>
      <c r="AK519" s="85"/>
      <c r="AL519" s="331"/>
      <c r="AM519" s="85"/>
      <c r="AN519" s="7"/>
      <c r="BB519" s="5">
        <f t="shared" si="56"/>
        <v>1</v>
      </c>
      <c r="BC519" s="9">
        <f t="shared" si="57"/>
        <v>483.41757199999995</v>
      </c>
      <c r="BD519" s="9" t="str">
        <f t="shared" si="58"/>
        <v>-</v>
      </c>
      <c r="BE519" s="331" t="s">
        <v>31</v>
      </c>
    </row>
    <row r="520" spans="1:60" s="1" customFormat="1">
      <c r="A520" s="4" t="s">
        <v>711</v>
      </c>
      <c r="B520" s="4"/>
      <c r="C520" s="5"/>
      <c r="D520" s="5"/>
      <c r="E520" s="4"/>
      <c r="F520" s="5"/>
      <c r="G520" s="4"/>
      <c r="H520" s="5"/>
      <c r="I520" s="5" t="s">
        <v>683</v>
      </c>
      <c r="J520" s="331"/>
      <c r="K520" s="84"/>
      <c r="L520" s="331"/>
      <c r="M520" s="84"/>
      <c r="N520" s="84"/>
      <c r="O520" s="84"/>
      <c r="P520" s="84"/>
      <c r="Q520" s="84"/>
      <c r="R520" s="84"/>
      <c r="S520" s="84"/>
      <c r="T520" s="79"/>
      <c r="U520" s="84"/>
      <c r="V520" s="84"/>
      <c r="W520" s="84"/>
      <c r="X520" s="84"/>
      <c r="Y520" s="85"/>
      <c r="Z520" s="85"/>
      <c r="AA520" s="85"/>
      <c r="AB520" s="85"/>
      <c r="AC520" s="85"/>
      <c r="AD520" s="85"/>
      <c r="AE520" s="85"/>
      <c r="AF520" s="85"/>
      <c r="AG520" s="9">
        <v>525.53998200000001</v>
      </c>
      <c r="AH520" s="84"/>
      <c r="AI520" s="84"/>
      <c r="AJ520" s="84"/>
      <c r="AK520" s="85"/>
      <c r="AL520" s="331"/>
      <c r="AM520" s="85"/>
      <c r="AN520" s="7"/>
      <c r="BB520" s="5">
        <f t="shared" si="56"/>
        <v>1</v>
      </c>
      <c r="BC520" s="9">
        <f t="shared" si="57"/>
        <v>525.53998200000001</v>
      </c>
      <c r="BD520" s="9" t="str">
        <f t="shared" si="58"/>
        <v>-</v>
      </c>
      <c r="BE520" s="331" t="s">
        <v>31</v>
      </c>
    </row>
    <row r="521" spans="1:60" s="1" customFormat="1">
      <c r="A521" s="4" t="s">
        <v>718</v>
      </c>
      <c r="B521" s="4"/>
      <c r="C521" s="5"/>
      <c r="D521" s="5"/>
      <c r="E521" s="4"/>
      <c r="F521" s="5"/>
      <c r="G521" s="4"/>
      <c r="H521" s="5"/>
      <c r="I521" s="5" t="s">
        <v>683</v>
      </c>
      <c r="J521" s="5" t="s">
        <v>683</v>
      </c>
      <c r="K521" s="84"/>
      <c r="L521" s="331"/>
      <c r="M521" s="84"/>
      <c r="N521" s="84"/>
      <c r="O521" s="84"/>
      <c r="P521" s="84"/>
      <c r="Q521" s="84"/>
      <c r="R521" s="84"/>
      <c r="S521" s="84"/>
      <c r="T521" s="79"/>
      <c r="U521" s="84"/>
      <c r="V521" s="84"/>
      <c r="W521" s="84"/>
      <c r="X521" s="84"/>
      <c r="Y521" s="85"/>
      <c r="Z521" s="85"/>
      <c r="AA521" s="85"/>
      <c r="AB521" s="85"/>
      <c r="AC521" s="85"/>
      <c r="AD521" s="85"/>
      <c r="AE521" s="85"/>
      <c r="AF521" s="85"/>
      <c r="AG521" s="9">
        <v>369.26639199999994</v>
      </c>
      <c r="AH521" s="87">
        <v>378.032556</v>
      </c>
      <c r="AI521" s="84"/>
      <c r="AJ521" s="84"/>
      <c r="AK521" s="85"/>
      <c r="AL521" s="331"/>
      <c r="AM521" s="85"/>
      <c r="AN521" s="7"/>
      <c r="BB521" s="5">
        <f t="shared" si="56"/>
        <v>2</v>
      </c>
      <c r="BC521" s="9">
        <f t="shared" si="57"/>
        <v>373.64947399999994</v>
      </c>
      <c r="BD521" s="9" t="str">
        <f t="shared" si="58"/>
        <v>374*</v>
      </c>
      <c r="BE521" s="331" t="s">
        <v>736</v>
      </c>
    </row>
    <row r="522" spans="1:60" s="1" customFormat="1">
      <c r="A522" s="4" t="s">
        <v>737</v>
      </c>
      <c r="B522" s="4"/>
      <c r="C522" s="5"/>
      <c r="D522" s="5"/>
      <c r="E522" s="4"/>
      <c r="F522" s="5"/>
      <c r="G522" s="4"/>
      <c r="H522" s="5"/>
      <c r="I522" s="5" t="s">
        <v>683</v>
      </c>
      <c r="J522" s="331"/>
      <c r="K522" s="84"/>
      <c r="L522" s="331"/>
      <c r="M522" s="84"/>
      <c r="N522" s="84"/>
      <c r="O522" s="84"/>
      <c r="P522" s="84"/>
      <c r="Q522" s="84"/>
      <c r="R522" s="84"/>
      <c r="S522" s="84"/>
      <c r="T522" s="79"/>
      <c r="U522" s="84"/>
      <c r="V522" s="84"/>
      <c r="W522" s="84"/>
      <c r="X522" s="84"/>
      <c r="Y522" s="85"/>
      <c r="Z522" s="85"/>
      <c r="AA522" s="85"/>
      <c r="AB522" s="85"/>
      <c r="AC522" s="85"/>
      <c r="AD522" s="85"/>
      <c r="AE522" s="85"/>
      <c r="AF522" s="85"/>
      <c r="AG522" s="9">
        <v>455.19390399999997</v>
      </c>
      <c r="AH522" s="84"/>
      <c r="AI522" s="84"/>
      <c r="AJ522" s="84"/>
      <c r="AK522" s="85"/>
      <c r="AL522" s="331"/>
      <c r="AM522" s="85"/>
      <c r="AN522" s="7"/>
      <c r="BB522" s="5">
        <f t="shared" si="56"/>
        <v>1</v>
      </c>
      <c r="BC522" s="9">
        <f t="shared" si="57"/>
        <v>455.19390399999997</v>
      </c>
      <c r="BD522" s="9" t="str">
        <f t="shared" si="58"/>
        <v>-</v>
      </c>
      <c r="BE522" s="331" t="s">
        <v>31</v>
      </c>
    </row>
    <row r="523" spans="1:60" s="1" customFormat="1">
      <c r="A523" s="4" t="s">
        <v>738</v>
      </c>
      <c r="B523" s="4"/>
      <c r="C523" s="5"/>
      <c r="D523" s="5"/>
      <c r="E523" s="4"/>
      <c r="F523" s="5"/>
      <c r="G523" s="4"/>
      <c r="H523" s="5"/>
      <c r="I523" s="5" t="s">
        <v>683</v>
      </c>
      <c r="J523" s="331"/>
      <c r="K523" s="84"/>
      <c r="L523" s="331"/>
      <c r="M523" s="84"/>
      <c r="N523" s="84"/>
      <c r="O523" s="84"/>
      <c r="P523" s="84"/>
      <c r="Q523" s="84"/>
      <c r="R523" s="84"/>
      <c r="S523" s="84"/>
      <c r="T523" s="79"/>
      <c r="U523" s="84"/>
      <c r="V523" s="84"/>
      <c r="W523" s="84"/>
      <c r="X523" s="84"/>
      <c r="Y523" s="85"/>
      <c r="Z523" s="85"/>
      <c r="AA523" s="85"/>
      <c r="AB523" s="85"/>
      <c r="AC523" s="85"/>
      <c r="AD523" s="85"/>
      <c r="AE523" s="85"/>
      <c r="AF523" s="85"/>
      <c r="AG523" s="9">
        <v>351.02130800000003</v>
      </c>
      <c r="AH523" s="84"/>
      <c r="AI523" s="84"/>
      <c r="AJ523" s="84"/>
      <c r="AK523" s="85"/>
      <c r="AL523" s="331"/>
      <c r="AM523" s="85"/>
      <c r="AN523" s="7"/>
      <c r="BB523" s="5">
        <f t="shared" si="56"/>
        <v>1</v>
      </c>
      <c r="BC523" s="9">
        <f t="shared" si="57"/>
        <v>351.02130800000003</v>
      </c>
      <c r="BD523" s="9" t="str">
        <f t="shared" si="58"/>
        <v>-</v>
      </c>
      <c r="BE523" s="331" t="s">
        <v>31</v>
      </c>
    </row>
    <row r="524" spans="1:60" s="1" customFormat="1">
      <c r="A524" s="4" t="s">
        <v>701</v>
      </c>
      <c r="B524" s="4"/>
      <c r="C524" s="5"/>
      <c r="D524" s="5"/>
      <c r="E524" s="4"/>
      <c r="F524" s="5"/>
      <c r="G524" s="4"/>
      <c r="H524" s="5"/>
      <c r="I524" s="5" t="s">
        <v>683</v>
      </c>
      <c r="J524" s="5" t="s">
        <v>683</v>
      </c>
      <c r="K524" s="5" t="s">
        <v>683</v>
      </c>
      <c r="L524" s="331"/>
      <c r="M524" s="84"/>
      <c r="N524" s="84"/>
      <c r="O524" s="84"/>
      <c r="P524" s="84"/>
      <c r="Q524" s="84"/>
      <c r="R524" s="84"/>
      <c r="S524" s="84"/>
      <c r="T524" s="79"/>
      <c r="U524" s="84"/>
      <c r="V524" s="84"/>
      <c r="W524" s="84"/>
      <c r="X524" s="84"/>
      <c r="Y524" s="85"/>
      <c r="Z524" s="85"/>
      <c r="AA524" s="85"/>
      <c r="AB524" s="85"/>
      <c r="AC524" s="85"/>
      <c r="AD524" s="85"/>
      <c r="AE524" s="85"/>
      <c r="AF524" s="85"/>
      <c r="AG524" s="9">
        <v>386.85750400000006</v>
      </c>
      <c r="AH524" s="87">
        <v>360.96315200000004</v>
      </c>
      <c r="AI524" s="9">
        <v>418.14528800000005</v>
      </c>
      <c r="AJ524" s="84"/>
      <c r="AK524" s="85"/>
      <c r="AL524" s="331"/>
      <c r="AM524" s="85"/>
      <c r="AN524" s="7"/>
      <c r="BB524" s="5">
        <f t="shared" si="56"/>
        <v>3</v>
      </c>
      <c r="BC524" s="9">
        <f t="shared" si="57"/>
        <v>388.6553146666667</v>
      </c>
      <c r="BD524" s="9">
        <f t="shared" si="58"/>
        <v>388.6553146666667</v>
      </c>
      <c r="BE524" s="331" t="s">
        <v>31</v>
      </c>
    </row>
    <row r="525" spans="1:60" s="1" customFormat="1">
      <c r="A525" s="4" t="s">
        <v>739</v>
      </c>
      <c r="B525" s="4"/>
      <c r="C525" s="5"/>
      <c r="D525" s="5"/>
      <c r="E525" s="4"/>
      <c r="F525" s="5"/>
      <c r="G525" s="4"/>
      <c r="H525" s="5"/>
      <c r="I525" s="5" t="s">
        <v>683</v>
      </c>
      <c r="J525" s="331"/>
      <c r="K525" s="84"/>
      <c r="L525" s="331"/>
      <c r="M525" s="84"/>
      <c r="N525" s="84"/>
      <c r="O525" s="84"/>
      <c r="P525" s="84"/>
      <c r="Q525" s="84"/>
      <c r="R525" s="84"/>
      <c r="S525" s="84"/>
      <c r="T525" s="79"/>
      <c r="U525" s="84"/>
      <c r="V525" s="84"/>
      <c r="W525" s="84"/>
      <c r="X525" s="84"/>
      <c r="Y525" s="85"/>
      <c r="Z525" s="85"/>
      <c r="AA525" s="85"/>
      <c r="AB525" s="85"/>
      <c r="AC525" s="85"/>
      <c r="AD525" s="85"/>
      <c r="AE525" s="85"/>
      <c r="AF525" s="85"/>
      <c r="AG525" s="9">
        <v>407.34372800000006</v>
      </c>
      <c r="AH525" s="84"/>
      <c r="AI525" s="84"/>
      <c r="AJ525" s="84"/>
      <c r="AK525" s="85"/>
      <c r="AL525" s="331"/>
      <c r="AM525" s="85"/>
      <c r="AN525" s="7"/>
      <c r="BB525" s="5">
        <f t="shared" si="56"/>
        <v>1</v>
      </c>
      <c r="BC525" s="9">
        <f t="shared" si="57"/>
        <v>407.34372800000006</v>
      </c>
      <c r="BD525" s="9" t="str">
        <f t="shared" si="58"/>
        <v>-</v>
      </c>
      <c r="BE525" s="331" t="s">
        <v>31</v>
      </c>
    </row>
    <row r="526" spans="1:60" s="1" customFormat="1">
      <c r="A526" s="4" t="s">
        <v>740</v>
      </c>
      <c r="B526" s="4"/>
      <c r="C526" s="5"/>
      <c r="D526" s="5"/>
      <c r="E526" s="4"/>
      <c r="F526" s="5"/>
      <c r="G526" s="4"/>
      <c r="H526" s="5"/>
      <c r="I526" s="5" t="s">
        <v>683</v>
      </c>
      <c r="J526" s="331"/>
      <c r="K526" s="84"/>
      <c r="L526" s="331"/>
      <c r="M526" s="84"/>
      <c r="N526" s="84"/>
      <c r="O526" s="84"/>
      <c r="P526" s="84"/>
      <c r="Q526" s="84"/>
      <c r="R526" s="84"/>
      <c r="S526" s="84"/>
      <c r="T526" s="79"/>
      <c r="U526" s="84"/>
      <c r="V526" s="84"/>
      <c r="W526" s="84"/>
      <c r="X526" s="84"/>
      <c r="Y526" s="85"/>
      <c r="Z526" s="85"/>
      <c r="AA526" s="85"/>
      <c r="AB526" s="85"/>
      <c r="AC526" s="85"/>
      <c r="AD526" s="85"/>
      <c r="AE526" s="85"/>
      <c r="AF526" s="85"/>
      <c r="AG526" s="9">
        <v>401.60861399999999</v>
      </c>
      <c r="AH526" s="84"/>
      <c r="AI526" s="84"/>
      <c r="AJ526" s="84"/>
      <c r="AK526" s="85"/>
      <c r="AL526" s="331"/>
      <c r="AM526" s="85"/>
      <c r="AN526" s="7"/>
      <c r="BB526" s="5">
        <f t="shared" si="56"/>
        <v>1</v>
      </c>
      <c r="BC526" s="9">
        <f t="shared" si="57"/>
        <v>401.60861399999999</v>
      </c>
      <c r="BD526" s="9" t="str">
        <f t="shared" si="58"/>
        <v>-</v>
      </c>
      <c r="BE526" s="331" t="s">
        <v>31</v>
      </c>
    </row>
    <row r="527" spans="1:60" s="1" customFormat="1">
      <c r="A527" s="4" t="s">
        <v>741</v>
      </c>
      <c r="B527" s="4"/>
      <c r="C527" s="5"/>
      <c r="D527" s="5"/>
      <c r="E527" s="4"/>
      <c r="F527" s="5"/>
      <c r="G527" s="4"/>
      <c r="H527" s="5"/>
      <c r="I527" s="5" t="s">
        <v>683</v>
      </c>
      <c r="J527" s="5" t="s">
        <v>683</v>
      </c>
      <c r="K527" s="84"/>
      <c r="L527" s="331"/>
      <c r="M527" s="84"/>
      <c r="N527" s="84"/>
      <c r="O527" s="84"/>
      <c r="P527" s="84"/>
      <c r="Q527" s="84"/>
      <c r="R527" s="84"/>
      <c r="S527" s="84"/>
      <c r="T527" s="79"/>
      <c r="U527" s="84"/>
      <c r="V527" s="84"/>
      <c r="W527" s="84"/>
      <c r="X527" s="84"/>
      <c r="Y527" s="85"/>
      <c r="Z527" s="85"/>
      <c r="AA527" s="85"/>
      <c r="AB527" s="85"/>
      <c r="AC527" s="85"/>
      <c r="AD527" s="85"/>
      <c r="AE527" s="85"/>
      <c r="AF527" s="85"/>
      <c r="AG527" s="9">
        <v>346.708032</v>
      </c>
      <c r="AH527" s="87">
        <v>405.88515000000007</v>
      </c>
      <c r="AI527" s="84"/>
      <c r="AJ527" s="84"/>
      <c r="AK527" s="85"/>
      <c r="AL527" s="331"/>
      <c r="AM527" s="85"/>
      <c r="AN527" s="7"/>
      <c r="BB527" s="5">
        <f t="shared" si="56"/>
        <v>2</v>
      </c>
      <c r="BC527" s="9">
        <f t="shared" si="57"/>
        <v>376.29659100000003</v>
      </c>
      <c r="BD527" s="9" t="str">
        <f t="shared" si="58"/>
        <v>376*</v>
      </c>
      <c r="BE527" s="331" t="s">
        <v>742</v>
      </c>
    </row>
    <row r="528" spans="1:60" s="1" customFormat="1">
      <c r="A528" s="4" t="s">
        <v>139</v>
      </c>
      <c r="B528" s="4"/>
      <c r="C528" s="5"/>
      <c r="D528" s="5"/>
      <c r="E528" s="4"/>
      <c r="F528" s="5"/>
      <c r="G528" s="4"/>
      <c r="H528" s="5"/>
      <c r="I528" s="5" t="s">
        <v>683</v>
      </c>
      <c r="J528" s="331" t="s">
        <v>683</v>
      </c>
      <c r="K528" s="331" t="s">
        <v>683</v>
      </c>
      <c r="L528" s="331" t="s">
        <v>683</v>
      </c>
      <c r="M528" s="331" t="s">
        <v>683</v>
      </c>
      <c r="N528" s="331" t="s">
        <v>683</v>
      </c>
      <c r="O528" s="331" t="s">
        <v>683</v>
      </c>
      <c r="P528" s="331" t="s">
        <v>683</v>
      </c>
      <c r="Q528" s="1" t="s">
        <v>683</v>
      </c>
      <c r="R528" s="1" t="s">
        <v>683</v>
      </c>
      <c r="S528" s="1" t="s">
        <v>683</v>
      </c>
      <c r="T528" s="79"/>
      <c r="U528" s="84"/>
      <c r="V528" s="84"/>
      <c r="W528" s="84"/>
      <c r="X528" s="84"/>
      <c r="Y528" s="85"/>
      <c r="Z528" s="85"/>
      <c r="AA528" s="85"/>
      <c r="AB528" s="85"/>
      <c r="AC528" s="85"/>
      <c r="AD528" s="85"/>
      <c r="AE528" s="85"/>
      <c r="AF528" s="85"/>
      <c r="AG528" s="9">
        <v>435.17795200000006</v>
      </c>
      <c r="AH528" s="84">
        <v>334.23847599999999</v>
      </c>
      <c r="AI528" s="7">
        <v>170.28255200000001</v>
      </c>
      <c r="AJ528" s="7">
        <v>137.52149400000002</v>
      </c>
      <c r="AK528" s="7">
        <v>173.91736266666663</v>
      </c>
      <c r="AL528" s="7">
        <v>224</v>
      </c>
      <c r="AM528" s="7">
        <v>186.15883000000002</v>
      </c>
      <c r="AN528" s="7">
        <v>155.57701500000002</v>
      </c>
      <c r="AO528" s="7">
        <v>143.055385</v>
      </c>
      <c r="AP528" s="7">
        <v>166.84574499999999</v>
      </c>
      <c r="AQ528" s="7">
        <v>156.20715000000001</v>
      </c>
      <c r="AR528" s="7">
        <v>161.53197500000002</v>
      </c>
      <c r="AS528" s="7">
        <v>136.08705000000003</v>
      </c>
      <c r="AT528" s="7">
        <v>126.48025500000003</v>
      </c>
      <c r="BB528" s="5">
        <f t="shared" si="56"/>
        <v>3</v>
      </c>
      <c r="BC528" s="9">
        <f t="shared" si="57"/>
        <v>313.23299333333335</v>
      </c>
      <c r="BD528" s="9">
        <f t="shared" si="58"/>
        <v>313.23299333333335</v>
      </c>
      <c r="BE528" s="331">
        <v>313.23299333333335</v>
      </c>
    </row>
    <row r="529" spans="1:58" s="1" customFormat="1">
      <c r="A529" s="1" t="s">
        <v>702</v>
      </c>
      <c r="C529" s="331"/>
      <c r="D529" s="331"/>
      <c r="F529" s="331"/>
      <c r="H529" s="331"/>
      <c r="I529" s="5" t="s">
        <v>683</v>
      </c>
      <c r="J529" s="331" t="s">
        <v>683</v>
      </c>
      <c r="K529" s="84" t="s">
        <v>683</v>
      </c>
      <c r="L529" s="331" t="s">
        <v>683</v>
      </c>
      <c r="M529" s="84" t="s">
        <v>683</v>
      </c>
      <c r="N529" s="84" t="s">
        <v>683</v>
      </c>
      <c r="O529" s="84" t="s">
        <v>683</v>
      </c>
      <c r="P529" s="84" t="s">
        <v>683</v>
      </c>
      <c r="Q529" s="84" t="s">
        <v>683</v>
      </c>
      <c r="R529" s="84" t="s">
        <v>683</v>
      </c>
      <c r="S529" s="84"/>
      <c r="T529" s="79"/>
      <c r="U529" s="84"/>
      <c r="V529" s="84"/>
      <c r="W529" s="84"/>
      <c r="X529" s="84"/>
      <c r="Y529" s="85"/>
      <c r="Z529" s="85"/>
      <c r="AA529" s="85"/>
      <c r="AB529" s="85"/>
      <c r="AC529" s="85"/>
      <c r="AD529" s="85"/>
      <c r="AE529" s="85"/>
      <c r="AF529" s="85"/>
      <c r="AG529" s="7">
        <v>509.60951799999998</v>
      </c>
      <c r="AH529" s="84">
        <v>293.69221200000004</v>
      </c>
      <c r="AI529" s="7">
        <v>291.13510800000006</v>
      </c>
      <c r="AJ529" s="7">
        <v>287.53458799999999</v>
      </c>
      <c r="AK529" s="7">
        <v>441.48621000000009</v>
      </c>
      <c r="AL529" s="7">
        <v>359</v>
      </c>
      <c r="AM529" s="7">
        <v>183.92572000000001</v>
      </c>
      <c r="AN529" s="7">
        <v>337.05589500000002</v>
      </c>
      <c r="AO529" s="7">
        <v>245.83740499999999</v>
      </c>
      <c r="AP529" s="7">
        <v>382.37033999999994</v>
      </c>
      <c r="AQ529" s="331"/>
      <c r="AR529" s="331"/>
      <c r="AS529" s="331"/>
      <c r="AT529" s="331"/>
      <c r="BB529" s="5">
        <f t="shared" si="56"/>
        <v>3</v>
      </c>
      <c r="BC529" s="9">
        <f t="shared" si="57"/>
        <v>364.81227933333338</v>
      </c>
      <c r="BD529" s="9">
        <f t="shared" si="58"/>
        <v>364.81227933333338</v>
      </c>
      <c r="BE529" s="331">
        <v>364.81227933333338</v>
      </c>
    </row>
    <row r="530" spans="1:58" s="1" customFormat="1">
      <c r="A530" s="4" t="s">
        <v>724</v>
      </c>
      <c r="B530" s="4"/>
      <c r="C530" s="5"/>
      <c r="D530" s="5"/>
      <c r="E530" s="4"/>
      <c r="F530" s="5"/>
      <c r="G530" s="4"/>
      <c r="H530" s="5"/>
      <c r="I530" s="5" t="s">
        <v>683</v>
      </c>
      <c r="J530" s="5" t="s">
        <v>683</v>
      </c>
      <c r="K530" s="84"/>
      <c r="L530" s="331"/>
      <c r="M530" s="84"/>
      <c r="N530" s="84"/>
      <c r="O530" s="84"/>
      <c r="P530" s="84"/>
      <c r="Q530" s="84"/>
      <c r="R530" s="84"/>
      <c r="S530" s="84"/>
      <c r="T530" s="79"/>
      <c r="U530" s="84"/>
      <c r="V530" s="84"/>
      <c r="W530" s="84"/>
      <c r="X530" s="84"/>
      <c r="Y530" s="85"/>
      <c r="Z530" s="85"/>
      <c r="AA530" s="85"/>
      <c r="AB530" s="85"/>
      <c r="AC530" s="85"/>
      <c r="AD530" s="85"/>
      <c r="AE530" s="85"/>
      <c r="AF530" s="85"/>
      <c r="AG530" s="9">
        <v>140.47539</v>
      </c>
      <c r="AH530" s="87">
        <v>342.24534666666665</v>
      </c>
      <c r="AI530" s="84"/>
      <c r="AJ530" s="84"/>
      <c r="AK530" s="85"/>
      <c r="AL530" s="331"/>
      <c r="AM530" s="85"/>
      <c r="AN530" s="7"/>
      <c r="BB530" s="5">
        <f t="shared" si="56"/>
        <v>2</v>
      </c>
      <c r="BC530" s="9">
        <f t="shared" si="57"/>
        <v>241.36036833333333</v>
      </c>
      <c r="BD530" s="9" t="str">
        <f t="shared" si="58"/>
        <v>241*</v>
      </c>
      <c r="BE530" s="331" t="s">
        <v>743</v>
      </c>
    </row>
    <row r="531" spans="1:58" s="1" customFormat="1">
      <c r="A531" s="4" t="s">
        <v>744</v>
      </c>
      <c r="B531" s="4"/>
      <c r="C531" s="5"/>
      <c r="D531" s="5"/>
      <c r="E531" s="4"/>
      <c r="F531" s="5"/>
      <c r="G531" s="4"/>
      <c r="H531" s="5"/>
      <c r="I531" s="5" t="s">
        <v>683</v>
      </c>
      <c r="J531" s="5" t="s">
        <v>683</v>
      </c>
      <c r="K531" s="5" t="s">
        <v>683</v>
      </c>
      <c r="L531" s="331"/>
      <c r="M531" s="84"/>
      <c r="N531" s="84"/>
      <c r="O531" s="84"/>
      <c r="P531" s="84"/>
      <c r="Q531" s="84"/>
      <c r="R531" s="84"/>
      <c r="S531" s="84"/>
      <c r="T531" s="79"/>
      <c r="U531" s="84"/>
      <c r="V531" s="84"/>
      <c r="W531" s="84"/>
      <c r="X531" s="84"/>
      <c r="Y531" s="85"/>
      <c r="Z531" s="85"/>
      <c r="AA531" s="85"/>
      <c r="AB531" s="85"/>
      <c r="AC531" s="85"/>
      <c r="AD531" s="85"/>
      <c r="AE531" s="85"/>
      <c r="AF531" s="85"/>
      <c r="AG531" s="9">
        <v>333.82698799999997</v>
      </c>
      <c r="AH531" s="87">
        <v>292.69655799999998</v>
      </c>
      <c r="AI531" s="9">
        <v>226.28900800000002</v>
      </c>
      <c r="AJ531" s="84"/>
      <c r="AK531" s="85"/>
      <c r="AL531" s="331"/>
      <c r="AM531" s="85"/>
      <c r="AN531" s="7"/>
      <c r="BB531" s="5">
        <f t="shared" si="56"/>
        <v>3</v>
      </c>
      <c r="BC531" s="9">
        <f t="shared" si="57"/>
        <v>284.27085133333327</v>
      </c>
      <c r="BD531" s="9">
        <f t="shared" si="58"/>
        <v>284.27085133333327</v>
      </c>
      <c r="BE531" s="331">
        <v>284.27085133333327</v>
      </c>
    </row>
    <row r="532" spans="1:58" s="1" customFormat="1">
      <c r="A532" s="4" t="s">
        <v>745</v>
      </c>
      <c r="B532" s="4"/>
      <c r="C532" s="5"/>
      <c r="D532" s="5"/>
      <c r="E532" s="4"/>
      <c r="F532" s="5"/>
      <c r="G532" s="4"/>
      <c r="H532" s="5"/>
      <c r="I532" s="5" t="s">
        <v>683</v>
      </c>
      <c r="J532" s="331"/>
      <c r="K532" s="84"/>
      <c r="L532" s="331"/>
      <c r="M532" s="84"/>
      <c r="N532" s="84"/>
      <c r="O532" s="84"/>
      <c r="P532" s="84"/>
      <c r="Q532" s="84"/>
      <c r="R532" s="84"/>
      <c r="S532" s="84"/>
      <c r="T532" s="79"/>
      <c r="U532" s="84"/>
      <c r="V532" s="84"/>
      <c r="W532" s="84"/>
      <c r="X532" s="84"/>
      <c r="Y532" s="85"/>
      <c r="Z532" s="85"/>
      <c r="AA532" s="85"/>
      <c r="AB532" s="85"/>
      <c r="AC532" s="85"/>
      <c r="AD532" s="85"/>
      <c r="AE532" s="85"/>
      <c r="AF532" s="85"/>
      <c r="AG532" s="9">
        <v>376.158816</v>
      </c>
      <c r="AH532" s="84"/>
      <c r="AI532" s="84"/>
      <c r="AJ532" s="84"/>
      <c r="AK532" s="85"/>
      <c r="AL532" s="331"/>
      <c r="AM532" s="85"/>
      <c r="AN532" s="7"/>
      <c r="BB532" s="5">
        <f t="shared" si="56"/>
        <v>1</v>
      </c>
      <c r="BC532" s="9">
        <f t="shared" si="57"/>
        <v>376.158816</v>
      </c>
      <c r="BD532" s="9" t="str">
        <f t="shared" si="58"/>
        <v>-</v>
      </c>
      <c r="BE532" s="331" t="s">
        <v>31</v>
      </c>
    </row>
    <row r="533" spans="1:58" s="1" customFormat="1">
      <c r="A533" s="4" t="s">
        <v>746</v>
      </c>
      <c r="B533" s="4"/>
      <c r="C533" s="5"/>
      <c r="D533" s="5"/>
      <c r="E533" s="4"/>
      <c r="F533" s="5"/>
      <c r="G533" s="4"/>
      <c r="H533" s="5"/>
      <c r="I533" s="5" t="s">
        <v>683</v>
      </c>
      <c r="J533" s="331"/>
      <c r="K533" s="84"/>
      <c r="L533" s="331"/>
      <c r="M533" s="84"/>
      <c r="N533" s="84"/>
      <c r="O533" s="84"/>
      <c r="P533" s="84"/>
      <c r="Q533" s="84"/>
      <c r="R533" s="84"/>
      <c r="S533" s="84"/>
      <c r="T533" s="79"/>
      <c r="U533" s="84"/>
      <c r="V533" s="84"/>
      <c r="W533" s="84"/>
      <c r="X533" s="84"/>
      <c r="Y533" s="85"/>
      <c r="Z533" s="85"/>
      <c r="AA533" s="85"/>
      <c r="AB533" s="85"/>
      <c r="AC533" s="85"/>
      <c r="AD533" s="85"/>
      <c r="AE533" s="85"/>
      <c r="AF533" s="85"/>
      <c r="AG533" s="9">
        <v>388.91494399999999</v>
      </c>
      <c r="AH533" s="84"/>
      <c r="AI533" s="84"/>
      <c r="AJ533" s="84"/>
      <c r="AK533" s="85"/>
      <c r="AL533" s="331"/>
      <c r="AM533" s="85"/>
      <c r="AN533" s="7"/>
      <c r="BB533" s="5">
        <f t="shared" si="56"/>
        <v>1</v>
      </c>
      <c r="BC533" s="9">
        <f t="shared" si="57"/>
        <v>388.91494399999999</v>
      </c>
      <c r="BD533" s="9" t="str">
        <f t="shared" si="58"/>
        <v>-</v>
      </c>
      <c r="BE533" s="331" t="s">
        <v>31</v>
      </c>
    </row>
    <row r="534" spans="1:58" s="1" customFormat="1">
      <c r="A534" s="4" t="s">
        <v>747</v>
      </c>
      <c r="B534" s="4"/>
      <c r="C534" s="5"/>
      <c r="D534" s="5"/>
      <c r="E534" s="4"/>
      <c r="F534" s="5"/>
      <c r="G534" s="4"/>
      <c r="H534" s="5"/>
      <c r="I534" s="5" t="s">
        <v>683</v>
      </c>
      <c r="J534" s="331"/>
      <c r="K534" s="84"/>
      <c r="L534" s="331"/>
      <c r="M534" s="84"/>
      <c r="N534" s="84"/>
      <c r="O534" s="84"/>
      <c r="P534" s="84"/>
      <c r="Q534" s="84"/>
      <c r="R534" s="84"/>
      <c r="S534" s="84"/>
      <c r="T534" s="79"/>
      <c r="U534" s="84"/>
      <c r="V534" s="84"/>
      <c r="W534" s="84"/>
      <c r="X534" s="84"/>
      <c r="Y534" s="85"/>
      <c r="Z534" s="85"/>
      <c r="AA534" s="85"/>
      <c r="AB534" s="85"/>
      <c r="AC534" s="85"/>
      <c r="AD534" s="85"/>
      <c r="AE534" s="85"/>
      <c r="AF534" s="85"/>
      <c r="AG534" s="9">
        <v>264.06507599999998</v>
      </c>
      <c r="AH534" s="84"/>
      <c r="AI534" s="84"/>
      <c r="AJ534" s="84"/>
      <c r="AK534" s="85"/>
      <c r="AL534" s="331"/>
      <c r="AM534" s="85"/>
      <c r="AN534" s="7"/>
      <c r="BB534" s="5">
        <f t="shared" si="56"/>
        <v>1</v>
      </c>
      <c r="BC534" s="9">
        <f t="shared" si="57"/>
        <v>264.06507599999998</v>
      </c>
      <c r="BD534" s="9" t="str">
        <f t="shared" si="58"/>
        <v>-</v>
      </c>
      <c r="BE534" s="331" t="s">
        <v>31</v>
      </c>
    </row>
    <row r="535" spans="1:58">
      <c r="A535" s="4" t="s">
        <v>748</v>
      </c>
      <c r="J535" s="5" t="s">
        <v>683</v>
      </c>
      <c r="K535" s="4"/>
      <c r="P535" s="4"/>
      <c r="Q535" s="4"/>
      <c r="T535" s="4"/>
      <c r="U535" s="4"/>
      <c r="AH535" s="87">
        <v>336.69638199999997</v>
      </c>
      <c r="AJ535" s="87"/>
      <c r="AK535" s="87"/>
      <c r="AL535" s="87"/>
      <c r="AM535" s="87"/>
      <c r="AN535" s="87"/>
      <c r="AO535" s="87"/>
      <c r="AP535" s="78"/>
      <c r="AQ535" s="87"/>
      <c r="AR535" s="87"/>
      <c r="AS535" s="87"/>
      <c r="AT535" s="87"/>
      <c r="AU535" s="86"/>
      <c r="AV535" s="86"/>
      <c r="AW535" s="86"/>
      <c r="AX535" s="24"/>
      <c r="AY535" s="4"/>
      <c r="AZ535" s="4"/>
      <c r="BA535" s="4"/>
      <c r="BB535" s="5">
        <f>COUNTA(AH535:AJ535)</f>
        <v>1</v>
      </c>
      <c r="BC535" s="9">
        <f>AVERAGE(AH535:AJ535)</f>
        <v>336.69638199999997</v>
      </c>
      <c r="BD535" s="9" t="str">
        <f>IF(BB535=3,BC535,IF(BB535=2,ROUND(BC535,0)&amp;"*",IF(BB535=1,"-")))</f>
        <v>-</v>
      </c>
      <c r="BE535" s="5" t="s">
        <v>31</v>
      </c>
      <c r="BF535" s="4" t="s">
        <v>748</v>
      </c>
    </row>
    <row r="536" spans="1:58">
      <c r="A536" s="4" t="s">
        <v>749</v>
      </c>
      <c r="J536" s="5" t="s">
        <v>683</v>
      </c>
      <c r="K536" s="4"/>
      <c r="P536" s="4"/>
      <c r="Q536" s="4"/>
      <c r="T536" s="4"/>
      <c r="U536" s="4"/>
      <c r="AH536" s="87">
        <v>251.51836599999999</v>
      </c>
      <c r="AJ536" s="87"/>
      <c r="AK536" s="87"/>
      <c r="AL536" s="87"/>
      <c r="AM536" s="87"/>
      <c r="AN536" s="87"/>
      <c r="AO536" s="87"/>
      <c r="AP536" s="78"/>
      <c r="AQ536" s="87"/>
      <c r="AR536" s="87"/>
      <c r="AS536" s="87"/>
      <c r="AT536" s="87"/>
      <c r="AU536" s="86"/>
      <c r="AV536" s="86"/>
      <c r="AW536" s="86"/>
      <c r="AX536" s="24"/>
      <c r="AY536" s="4"/>
      <c r="AZ536" s="4"/>
      <c r="BA536" s="4"/>
      <c r="BB536" s="5">
        <f>COUNTA(AH536:AJ536)</f>
        <v>1</v>
      </c>
      <c r="BC536" s="9">
        <f>AVERAGE(AH536:AJ536)</f>
        <v>251.51836599999999</v>
      </c>
      <c r="BD536" s="9" t="str">
        <f>IF(BB536=3,BC536,IF(BB536=2,ROUND(BC536,0)&amp;"*",IF(BB536=1,"-")))</f>
        <v>-</v>
      </c>
      <c r="BE536" s="5" t="s">
        <v>31</v>
      </c>
      <c r="BF536" s="4" t="s">
        <v>749</v>
      </c>
    </row>
    <row r="537" spans="1:58">
      <c r="A537" s="4" t="s">
        <v>714</v>
      </c>
      <c r="J537" s="5" t="s">
        <v>683</v>
      </c>
      <c r="K537" s="5" t="s">
        <v>683</v>
      </c>
      <c r="L537" s="5" t="s">
        <v>683</v>
      </c>
      <c r="M537" s="24"/>
      <c r="N537" s="24"/>
      <c r="O537" s="24"/>
      <c r="P537" s="24"/>
      <c r="R537" s="24"/>
      <c r="S537" s="24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87">
        <v>415.54042200000009</v>
      </c>
      <c r="AI537" s="9">
        <v>254.96090400000003</v>
      </c>
      <c r="AJ537" s="9">
        <v>400.84442200000001</v>
      </c>
      <c r="AK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BB537" s="5">
        <f>COUNTA(AH537:AJ537)</f>
        <v>3</v>
      </c>
      <c r="BC537" s="9">
        <f>AVERAGE(AH537:AJ537)</f>
        <v>357.1152493333334</v>
      </c>
      <c r="BD537" s="9">
        <f>IF(BB537=3,BC537,IF(BB537=2,ROUND(BC537,0)&amp;"*",IF(BB537=1,"-")))</f>
        <v>357.1152493333334</v>
      </c>
      <c r="BE537" s="5">
        <v>357.1152493333334</v>
      </c>
      <c r="BF537" s="4" t="s">
        <v>714</v>
      </c>
    </row>
    <row r="538" spans="1:58">
      <c r="A538" s="4" t="s">
        <v>750</v>
      </c>
      <c r="J538" s="5" t="s">
        <v>683</v>
      </c>
      <c r="K538" s="4"/>
      <c r="P538" s="4"/>
      <c r="Q538" s="4"/>
      <c r="T538" s="4"/>
      <c r="U538" s="4"/>
      <c r="AH538" s="87">
        <v>371.21361200000001</v>
      </c>
      <c r="AJ538" s="87"/>
      <c r="AK538" s="87"/>
      <c r="AL538" s="87"/>
      <c r="AM538" s="87"/>
      <c r="AN538" s="87"/>
      <c r="AO538" s="87"/>
      <c r="AP538" s="78"/>
      <c r="AQ538" s="87"/>
      <c r="AR538" s="87"/>
      <c r="AS538" s="87"/>
      <c r="AT538" s="87"/>
      <c r="AU538" s="86"/>
      <c r="AV538" s="86"/>
      <c r="AW538" s="86"/>
      <c r="AX538" s="24"/>
      <c r="AY538" s="4"/>
      <c r="AZ538" s="4"/>
      <c r="BA538" s="4"/>
      <c r="BB538" s="5">
        <f t="shared" ref="BB538:BB552" si="59">COUNTA(AH538:AJ538)</f>
        <v>1</v>
      </c>
      <c r="BC538" s="9">
        <f t="shared" ref="BC538:BC552" si="60">AVERAGE(AH538:AJ538)</f>
        <v>371.21361200000001</v>
      </c>
      <c r="BD538" s="9" t="str">
        <f t="shared" ref="BD538:BD552" si="61">IF(BB538=3,BC538,IF(BB538=2,ROUND(BC538,0)&amp;"*",IF(BB538=1,"-")))</f>
        <v>-</v>
      </c>
      <c r="BE538" s="5" t="s">
        <v>31</v>
      </c>
      <c r="BF538" s="4" t="s">
        <v>750</v>
      </c>
    </row>
    <row r="539" spans="1:58">
      <c r="A539" s="4" t="s">
        <v>751</v>
      </c>
      <c r="J539" s="5" t="s">
        <v>683</v>
      </c>
      <c r="K539" s="4"/>
      <c r="P539" s="4"/>
      <c r="Q539" s="4"/>
      <c r="T539" s="4"/>
      <c r="U539" s="4"/>
      <c r="AH539" s="87">
        <v>372.17619999999999</v>
      </c>
      <c r="AJ539" s="87"/>
      <c r="AK539" s="87"/>
      <c r="AL539" s="87"/>
      <c r="AM539" s="87"/>
      <c r="AN539" s="87"/>
      <c r="AO539" s="87"/>
      <c r="AP539" s="78"/>
      <c r="AQ539" s="87"/>
      <c r="AR539" s="87"/>
      <c r="AS539" s="87"/>
      <c r="AT539" s="87"/>
      <c r="AU539" s="86"/>
      <c r="AV539" s="86"/>
      <c r="AW539" s="86"/>
      <c r="AX539" s="24"/>
      <c r="AY539" s="4"/>
      <c r="AZ539" s="4"/>
      <c r="BA539" s="4"/>
      <c r="BB539" s="5">
        <f t="shared" si="59"/>
        <v>1</v>
      </c>
      <c r="BC539" s="9">
        <f t="shared" si="60"/>
        <v>372.17619999999999</v>
      </c>
      <c r="BD539" s="9" t="str">
        <f t="shared" si="61"/>
        <v>-</v>
      </c>
      <c r="BE539" s="5" t="s">
        <v>31</v>
      </c>
      <c r="BF539" s="4" t="s">
        <v>751</v>
      </c>
    </row>
    <row r="540" spans="1:58">
      <c r="A540" s="4" t="s">
        <v>718</v>
      </c>
      <c r="J540" s="5" t="s">
        <v>683</v>
      </c>
      <c r="K540" s="4"/>
      <c r="P540" s="4"/>
      <c r="Q540" s="4"/>
      <c r="T540" s="4"/>
      <c r="U540" s="4"/>
      <c r="AH540" s="87">
        <v>378.032556</v>
      </c>
      <c r="AJ540" s="87"/>
      <c r="AK540" s="87"/>
      <c r="AL540" s="87"/>
      <c r="AM540" s="87"/>
      <c r="AN540" s="87"/>
      <c r="AO540" s="87"/>
      <c r="AP540" s="78"/>
      <c r="AQ540" s="87"/>
      <c r="AR540" s="87"/>
      <c r="AS540" s="87"/>
      <c r="AT540" s="87"/>
      <c r="AU540" s="86"/>
      <c r="AV540" s="86"/>
      <c r="AW540" s="86"/>
      <c r="AX540" s="24"/>
      <c r="AY540" s="4"/>
      <c r="AZ540" s="4"/>
      <c r="BA540" s="4"/>
      <c r="BB540" s="5">
        <f t="shared" si="59"/>
        <v>1</v>
      </c>
      <c r="BC540" s="9">
        <f t="shared" si="60"/>
        <v>378.032556</v>
      </c>
      <c r="BD540" s="9" t="str">
        <f t="shared" si="61"/>
        <v>-</v>
      </c>
      <c r="BE540" s="5" t="s">
        <v>31</v>
      </c>
      <c r="BF540" s="4" t="s">
        <v>718</v>
      </c>
    </row>
    <row r="541" spans="1:58">
      <c r="A541" s="4" t="s">
        <v>752</v>
      </c>
      <c r="J541" s="5" t="s">
        <v>683</v>
      </c>
      <c r="K541" s="4"/>
      <c r="P541" s="4"/>
      <c r="Q541" s="4"/>
      <c r="T541" s="4"/>
      <c r="U541" s="4"/>
      <c r="AH541" s="87">
        <v>344.27584400000001</v>
      </c>
      <c r="AJ541" s="87"/>
      <c r="AK541" s="87"/>
      <c r="AL541" s="87"/>
      <c r="AM541" s="87"/>
      <c r="AN541" s="87"/>
      <c r="AO541" s="87"/>
      <c r="AP541" s="78"/>
      <c r="AQ541" s="87"/>
      <c r="AR541" s="87"/>
      <c r="AS541" s="87"/>
      <c r="AT541" s="87"/>
      <c r="AU541" s="86"/>
      <c r="AV541" s="86"/>
      <c r="AW541" s="86"/>
      <c r="AX541" s="24"/>
      <c r="AY541" s="4"/>
      <c r="AZ541" s="4"/>
      <c r="BA541" s="4"/>
      <c r="BB541" s="5">
        <f t="shared" si="59"/>
        <v>1</v>
      </c>
      <c r="BC541" s="9">
        <f t="shared" si="60"/>
        <v>344.27584400000001</v>
      </c>
      <c r="BD541" s="9" t="str">
        <f t="shared" si="61"/>
        <v>-</v>
      </c>
      <c r="BE541" s="5" t="s">
        <v>31</v>
      </c>
      <c r="BF541" s="4" t="s">
        <v>752</v>
      </c>
    </row>
    <row r="542" spans="1:58">
      <c r="A542" s="4" t="s">
        <v>739</v>
      </c>
      <c r="J542" s="5" t="s">
        <v>683</v>
      </c>
      <c r="K542" s="4"/>
      <c r="P542" s="4"/>
      <c r="Q542" s="4"/>
      <c r="T542" s="4"/>
      <c r="U542" s="4"/>
      <c r="AH542" s="87">
        <v>401.59269333333333</v>
      </c>
      <c r="AJ542" s="87"/>
      <c r="AK542" s="87"/>
      <c r="AL542" s="87"/>
      <c r="AM542" s="87"/>
      <c r="AN542" s="87"/>
      <c r="AO542" s="87"/>
      <c r="AP542" s="78"/>
      <c r="AQ542" s="87"/>
      <c r="AR542" s="87"/>
      <c r="AS542" s="87"/>
      <c r="AT542" s="87"/>
      <c r="AU542" s="86"/>
      <c r="AV542" s="86"/>
      <c r="AW542" s="86"/>
      <c r="AX542" s="24"/>
      <c r="AY542" s="4"/>
      <c r="AZ542" s="4"/>
      <c r="BA542" s="4"/>
      <c r="BB542" s="5">
        <f t="shared" si="59"/>
        <v>1</v>
      </c>
      <c r="BC542" s="9">
        <f t="shared" si="60"/>
        <v>401.59269333333333</v>
      </c>
      <c r="BD542" s="9" t="str">
        <f t="shared" si="61"/>
        <v>-</v>
      </c>
      <c r="BE542" s="5" t="s">
        <v>31</v>
      </c>
      <c r="BF542" s="4" t="s">
        <v>739</v>
      </c>
    </row>
    <row r="543" spans="1:58">
      <c r="A543" s="4" t="s">
        <v>753</v>
      </c>
      <c r="J543" s="5" t="s">
        <v>683</v>
      </c>
      <c r="K543" s="4"/>
      <c r="P543" s="4"/>
      <c r="Q543" s="4"/>
      <c r="T543" s="4"/>
      <c r="U543" s="4"/>
      <c r="AH543" s="87">
        <v>307.72321799999997</v>
      </c>
      <c r="AJ543" s="87"/>
      <c r="AK543" s="87"/>
      <c r="AL543" s="87"/>
      <c r="AM543" s="87"/>
      <c r="AN543" s="87"/>
      <c r="AO543" s="87"/>
      <c r="AP543" s="78"/>
      <c r="AQ543" s="87"/>
      <c r="AR543" s="87"/>
      <c r="AS543" s="87"/>
      <c r="AT543" s="87"/>
      <c r="AU543" s="86"/>
      <c r="AV543" s="86"/>
      <c r="AW543" s="86"/>
      <c r="AX543" s="24"/>
      <c r="AY543" s="4"/>
      <c r="AZ543" s="4"/>
      <c r="BA543" s="4"/>
      <c r="BB543" s="5">
        <f t="shared" si="59"/>
        <v>1</v>
      </c>
      <c r="BC543" s="9">
        <f t="shared" si="60"/>
        <v>307.72321799999997</v>
      </c>
      <c r="BD543" s="9" t="str">
        <f t="shared" si="61"/>
        <v>-</v>
      </c>
      <c r="BE543" s="5" t="s">
        <v>31</v>
      </c>
      <c r="BF543" s="4" t="s">
        <v>753</v>
      </c>
    </row>
    <row r="544" spans="1:58">
      <c r="A544" s="4" t="s">
        <v>754</v>
      </c>
      <c r="J544" s="5" t="s">
        <v>683</v>
      </c>
      <c r="K544" s="4"/>
      <c r="P544" s="4"/>
      <c r="Q544" s="4"/>
      <c r="T544" s="4"/>
      <c r="U544" s="4"/>
      <c r="AH544" s="87">
        <v>384.90661</v>
      </c>
      <c r="AJ544" s="87"/>
      <c r="AK544" s="87"/>
      <c r="AL544" s="87"/>
      <c r="AM544" s="87"/>
      <c r="AN544" s="87"/>
      <c r="AO544" s="87"/>
      <c r="AP544" s="78"/>
      <c r="AQ544" s="87"/>
      <c r="AR544" s="87"/>
      <c r="AS544" s="87"/>
      <c r="AT544" s="87"/>
      <c r="AU544" s="86"/>
      <c r="AV544" s="86"/>
      <c r="AW544" s="86"/>
      <c r="AX544" s="24"/>
      <c r="AY544" s="4"/>
      <c r="AZ544" s="4"/>
      <c r="BA544" s="4"/>
      <c r="BB544" s="5">
        <f t="shared" si="59"/>
        <v>1</v>
      </c>
      <c r="BC544" s="9">
        <f t="shared" si="60"/>
        <v>384.90661</v>
      </c>
      <c r="BD544" s="9" t="str">
        <f t="shared" si="61"/>
        <v>-</v>
      </c>
      <c r="BE544" s="5" t="s">
        <v>31</v>
      </c>
      <c r="BF544" s="4" t="s">
        <v>754</v>
      </c>
    </row>
    <row r="545" spans="1:60">
      <c r="A545" s="4" t="s">
        <v>755</v>
      </c>
      <c r="J545" s="5" t="s">
        <v>683</v>
      </c>
      <c r="K545" s="5" t="s">
        <v>683</v>
      </c>
      <c r="M545" s="24"/>
      <c r="N545" s="24"/>
      <c r="O545" s="24"/>
      <c r="P545" s="24"/>
      <c r="R545" s="24"/>
      <c r="S545" s="24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87">
        <v>295.17895733333336</v>
      </c>
      <c r="AI545" s="9">
        <v>213.29774400000002</v>
      </c>
      <c r="AJ545" s="5"/>
      <c r="AK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BB545" s="5">
        <f t="shared" si="59"/>
        <v>2</v>
      </c>
      <c r="BC545" s="9">
        <f t="shared" si="60"/>
        <v>254.23835066666669</v>
      </c>
      <c r="BD545" s="9" t="str">
        <f t="shared" si="61"/>
        <v>254*</v>
      </c>
      <c r="BE545" s="5" t="s">
        <v>756</v>
      </c>
      <c r="BF545" s="4" t="s">
        <v>755</v>
      </c>
    </row>
    <row r="546" spans="1:60" s="1" customFormat="1">
      <c r="A546" s="4" t="s">
        <v>741</v>
      </c>
      <c r="B546" s="4"/>
      <c r="C546" s="5"/>
      <c r="D546" s="5"/>
      <c r="E546" s="4"/>
      <c r="F546" s="5"/>
      <c r="G546" s="4"/>
      <c r="H546" s="5"/>
      <c r="I546" s="4"/>
      <c r="J546" s="5" t="s">
        <v>683</v>
      </c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87">
        <v>405.88515000000007</v>
      </c>
      <c r="AI546" s="4"/>
      <c r="AJ546" s="87"/>
      <c r="AK546" s="87"/>
      <c r="AL546" s="87"/>
      <c r="AM546" s="87"/>
      <c r="AN546" s="87"/>
      <c r="AO546" s="87"/>
      <c r="AP546" s="78"/>
      <c r="AQ546" s="87"/>
      <c r="AR546" s="87"/>
      <c r="AS546" s="87"/>
      <c r="AT546" s="87"/>
      <c r="AU546" s="86"/>
      <c r="AV546" s="86"/>
      <c r="AW546" s="86"/>
      <c r="AX546" s="24"/>
      <c r="AY546" s="4"/>
      <c r="AZ546" s="4"/>
      <c r="BA546" s="4"/>
      <c r="BB546" s="5">
        <f t="shared" si="59"/>
        <v>1</v>
      </c>
      <c r="BC546" s="9">
        <f t="shared" si="60"/>
        <v>405.88515000000007</v>
      </c>
      <c r="BD546" s="9" t="str">
        <f t="shared" si="61"/>
        <v>-</v>
      </c>
      <c r="BE546" s="5" t="s">
        <v>31</v>
      </c>
      <c r="BF546" s="4" t="s">
        <v>741</v>
      </c>
      <c r="BG546" s="4"/>
      <c r="BH546" s="4"/>
    </row>
    <row r="547" spans="1:60">
      <c r="A547" s="4" t="s">
        <v>710</v>
      </c>
      <c r="J547" s="5" t="s">
        <v>683</v>
      </c>
      <c r="K547" s="5" t="s">
        <v>683</v>
      </c>
      <c r="L547" s="5" t="s">
        <v>683</v>
      </c>
      <c r="M547" s="24"/>
      <c r="N547" s="24"/>
      <c r="O547" s="24"/>
      <c r="P547" s="24"/>
      <c r="R547" s="24"/>
      <c r="S547" s="24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87">
        <v>360.96315200000004</v>
      </c>
      <c r="AI547" s="9">
        <v>418.14528800000005</v>
      </c>
      <c r="AJ547" s="5">
        <v>400</v>
      </c>
      <c r="AK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BB547" s="5">
        <f t="shared" si="59"/>
        <v>3</v>
      </c>
      <c r="BC547" s="9">
        <f t="shared" si="60"/>
        <v>393.03614666666664</v>
      </c>
      <c r="BD547" s="9">
        <f t="shared" si="61"/>
        <v>393.03614666666664</v>
      </c>
      <c r="BE547" s="5">
        <v>393.03614666666664</v>
      </c>
      <c r="BF547" s="4" t="s">
        <v>710</v>
      </c>
    </row>
    <row r="548" spans="1:60" s="1" customFormat="1">
      <c r="A548" s="1" t="s">
        <v>139</v>
      </c>
      <c r="C548" s="331"/>
      <c r="D548" s="331"/>
      <c r="F548" s="331"/>
      <c r="H548" s="331"/>
      <c r="J548" s="331" t="s">
        <v>683</v>
      </c>
      <c r="K548" s="331" t="s">
        <v>683</v>
      </c>
      <c r="L548" s="331" t="s">
        <v>683</v>
      </c>
      <c r="M548" s="331" t="s">
        <v>683</v>
      </c>
      <c r="N548" s="331" t="s">
        <v>683</v>
      </c>
      <c r="O548" s="331" t="s">
        <v>683</v>
      </c>
      <c r="P548" s="331" t="s">
        <v>683</v>
      </c>
      <c r="Q548" s="1" t="s">
        <v>683</v>
      </c>
      <c r="R548" s="1" t="s">
        <v>683</v>
      </c>
      <c r="S548" s="1" t="s">
        <v>683</v>
      </c>
      <c r="T548" s="1" t="s">
        <v>683</v>
      </c>
      <c r="U548" s="31" t="s">
        <v>683</v>
      </c>
      <c r="V548" s="331"/>
      <c r="W548" s="331"/>
      <c r="X548" s="331"/>
      <c r="Y548" s="331"/>
      <c r="Z548" s="331"/>
      <c r="AA548" s="331"/>
      <c r="AB548" s="331"/>
      <c r="AC548" s="331"/>
      <c r="AD548" s="331"/>
      <c r="AE548" s="331"/>
      <c r="AF548" s="331"/>
      <c r="AG548" s="331"/>
      <c r="AH548" s="84">
        <v>334.23847599999999</v>
      </c>
      <c r="AI548" s="7">
        <v>170.28255200000001</v>
      </c>
      <c r="AJ548" s="7">
        <v>137.52149400000002</v>
      </c>
      <c r="AK548" s="7">
        <v>173.91736266666663</v>
      </c>
      <c r="AL548" s="7">
        <v>224</v>
      </c>
      <c r="AM548" s="7">
        <v>186.15883000000002</v>
      </c>
      <c r="AN548" s="7">
        <v>155.57701500000002</v>
      </c>
      <c r="AO548" s="7">
        <v>143.055385</v>
      </c>
      <c r="AP548" s="7">
        <v>166.84574499999999</v>
      </c>
      <c r="AQ548" s="7">
        <v>156.20715000000001</v>
      </c>
      <c r="AR548" s="7">
        <v>161.53197500000002</v>
      </c>
      <c r="AS548" s="7">
        <v>136.08705000000003</v>
      </c>
      <c r="AT548" s="7">
        <v>126.48025500000003</v>
      </c>
      <c r="AU548" s="331"/>
      <c r="AV548" s="331"/>
      <c r="AW548" s="331"/>
      <c r="AX548" s="331"/>
      <c r="AY548" s="331"/>
      <c r="AZ548" s="331"/>
      <c r="BA548" s="331"/>
      <c r="BB548" s="331">
        <f t="shared" si="59"/>
        <v>3</v>
      </c>
      <c r="BC548" s="7">
        <f t="shared" si="60"/>
        <v>214.014174</v>
      </c>
      <c r="BD548" s="7">
        <f t="shared" si="61"/>
        <v>214.014174</v>
      </c>
      <c r="BE548" s="331">
        <v>214.014174</v>
      </c>
      <c r="BF548" s="1" t="s">
        <v>139</v>
      </c>
    </row>
    <row r="549" spans="1:60" s="1" customFormat="1">
      <c r="A549" s="1" t="s">
        <v>702</v>
      </c>
      <c r="C549" s="331"/>
      <c r="D549" s="331"/>
      <c r="F549" s="331"/>
      <c r="H549" s="331"/>
      <c r="J549" s="331" t="s">
        <v>683</v>
      </c>
      <c r="K549" s="331" t="s">
        <v>683</v>
      </c>
      <c r="L549" s="331" t="s">
        <v>683</v>
      </c>
      <c r="M549" s="331" t="s">
        <v>683</v>
      </c>
      <c r="N549" s="331" t="s">
        <v>683</v>
      </c>
      <c r="O549" s="331" t="s">
        <v>683</v>
      </c>
      <c r="P549" s="331" t="s">
        <v>683</v>
      </c>
      <c r="Q549" s="1" t="s">
        <v>683</v>
      </c>
      <c r="R549" s="1" t="s">
        <v>683</v>
      </c>
      <c r="S549" s="31"/>
      <c r="T549" s="31"/>
      <c r="U549" s="31"/>
      <c r="V549" s="331"/>
      <c r="W549" s="331"/>
      <c r="X549" s="331"/>
      <c r="Y549" s="331"/>
      <c r="Z549" s="331"/>
      <c r="AA549" s="331"/>
      <c r="AB549" s="331"/>
      <c r="AC549" s="331"/>
      <c r="AD549" s="331"/>
      <c r="AE549" s="331"/>
      <c r="AF549" s="331"/>
      <c r="AG549" s="331"/>
      <c r="AH549" s="84">
        <v>293.69221200000004</v>
      </c>
      <c r="AI549" s="7">
        <v>291.13510800000006</v>
      </c>
      <c r="AJ549" s="7">
        <v>287.53458799999999</v>
      </c>
      <c r="AK549" s="7">
        <v>441.48621000000009</v>
      </c>
      <c r="AL549" s="7">
        <v>359</v>
      </c>
      <c r="AM549" s="7">
        <v>183.92572000000001</v>
      </c>
      <c r="AN549" s="7">
        <v>337.05589500000002</v>
      </c>
      <c r="AO549" s="7">
        <v>245.83740499999999</v>
      </c>
      <c r="AP549" s="7">
        <v>382.37033999999994</v>
      </c>
      <c r="AQ549" s="331"/>
      <c r="AR549" s="331"/>
      <c r="AS549" s="331"/>
      <c r="AT549" s="331"/>
      <c r="AU549" s="331"/>
      <c r="AV549" s="331"/>
      <c r="AW549" s="331"/>
      <c r="AX549" s="331"/>
      <c r="AY549" s="331"/>
      <c r="AZ549" s="331"/>
      <c r="BA549" s="331"/>
      <c r="BB549" s="331">
        <f t="shared" si="59"/>
        <v>3</v>
      </c>
      <c r="BC549" s="7">
        <f t="shared" si="60"/>
        <v>290.78730266666668</v>
      </c>
      <c r="BD549" s="7">
        <f t="shared" si="61"/>
        <v>290.78730266666668</v>
      </c>
      <c r="BE549" s="331">
        <v>290.78730266666668</v>
      </c>
      <c r="BF549" s="1" t="s">
        <v>702</v>
      </c>
    </row>
    <row r="550" spans="1:60">
      <c r="A550" s="4" t="s">
        <v>724</v>
      </c>
      <c r="J550" s="5" t="s">
        <v>683</v>
      </c>
      <c r="K550" s="4"/>
      <c r="P550" s="4"/>
      <c r="Q550" s="4"/>
      <c r="T550" s="4"/>
      <c r="U550" s="4"/>
      <c r="AH550" s="87">
        <v>342.24534666666665</v>
      </c>
      <c r="AJ550" s="87"/>
      <c r="AK550" s="87"/>
      <c r="AL550" s="87"/>
      <c r="AM550" s="87"/>
      <c r="AN550" s="87"/>
      <c r="AO550" s="87"/>
      <c r="AP550" s="78"/>
      <c r="AQ550" s="87"/>
      <c r="AR550" s="87"/>
      <c r="AS550" s="87"/>
      <c r="AT550" s="87"/>
      <c r="AU550" s="86"/>
      <c r="AV550" s="86"/>
      <c r="AW550" s="86"/>
      <c r="AX550" s="24"/>
      <c r="AY550" s="4"/>
      <c r="AZ550" s="4"/>
      <c r="BA550" s="4"/>
      <c r="BB550" s="5">
        <f t="shared" si="59"/>
        <v>1</v>
      </c>
      <c r="BC550" s="9">
        <f t="shared" si="60"/>
        <v>342.24534666666665</v>
      </c>
      <c r="BD550" s="9" t="str">
        <f t="shared" si="61"/>
        <v>-</v>
      </c>
      <c r="BE550" s="5" t="s">
        <v>31</v>
      </c>
      <c r="BF550" s="4" t="s">
        <v>724</v>
      </c>
    </row>
    <row r="551" spans="1:60">
      <c r="A551" s="4" t="s">
        <v>757</v>
      </c>
      <c r="J551" s="5" t="s">
        <v>683</v>
      </c>
      <c r="K551" s="5" t="s">
        <v>683</v>
      </c>
      <c r="L551" s="5" t="s">
        <v>683</v>
      </c>
      <c r="M551" s="24"/>
      <c r="N551" s="24"/>
      <c r="O551" s="24"/>
      <c r="P551" s="24"/>
      <c r="R551" s="24"/>
      <c r="S551" s="24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87">
        <v>376.596022</v>
      </c>
      <c r="AI551" s="9">
        <v>376.52621599999998</v>
      </c>
      <c r="AJ551" s="9">
        <v>331.33601600000003</v>
      </c>
      <c r="AK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BB551" s="5">
        <f t="shared" si="59"/>
        <v>3</v>
      </c>
      <c r="BC551" s="9">
        <f t="shared" si="60"/>
        <v>361.48608466666661</v>
      </c>
      <c r="BD551" s="9">
        <f t="shared" si="61"/>
        <v>361.48608466666661</v>
      </c>
      <c r="BE551" s="5">
        <v>361.48608466666661</v>
      </c>
      <c r="BF551" s="4" t="s">
        <v>757</v>
      </c>
    </row>
    <row r="552" spans="1:60">
      <c r="A552" s="4" t="s">
        <v>744</v>
      </c>
      <c r="J552" s="5" t="s">
        <v>683</v>
      </c>
      <c r="K552" s="5" t="s">
        <v>683</v>
      </c>
      <c r="M552" s="24"/>
      <c r="N552" s="24"/>
      <c r="O552" s="24"/>
      <c r="P552" s="24"/>
      <c r="R552" s="24"/>
      <c r="S552" s="24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87">
        <v>292.69655799999998</v>
      </c>
      <c r="AI552" s="9">
        <v>226.28900800000002</v>
      </c>
      <c r="AJ552" s="5"/>
      <c r="AK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BB552" s="5">
        <f t="shared" si="59"/>
        <v>2</v>
      </c>
      <c r="BC552" s="9">
        <f t="shared" si="60"/>
        <v>259.49278300000003</v>
      </c>
      <c r="BD552" s="9" t="str">
        <f t="shared" si="61"/>
        <v>259*</v>
      </c>
      <c r="BE552" s="5" t="s">
        <v>758</v>
      </c>
      <c r="BF552" s="4" t="s">
        <v>744</v>
      </c>
    </row>
    <row r="553" spans="1:60">
      <c r="M553" s="24"/>
      <c r="N553" s="24"/>
      <c r="O553" s="24"/>
      <c r="P553" s="24"/>
      <c r="R553" s="24"/>
      <c r="S553" s="24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9"/>
      <c r="AJ553" s="5"/>
      <c r="AK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BC553" s="9"/>
      <c r="BD553" s="9"/>
    </row>
    <row r="554" spans="1:60" customFormat="1" ht="15" customHeight="1">
      <c r="A554" s="4" t="s">
        <v>759</v>
      </c>
      <c r="B554" s="4"/>
      <c r="C554" s="5"/>
      <c r="D554" s="5"/>
      <c r="E554" s="4"/>
      <c r="F554" s="5"/>
      <c r="G554" s="4"/>
      <c r="H554" s="5"/>
      <c r="I554" s="4"/>
      <c r="J554" s="5"/>
      <c r="K554" s="5" t="s">
        <v>464</v>
      </c>
      <c r="L554" s="4"/>
      <c r="M554" s="87"/>
      <c r="O554" s="87"/>
      <c r="P554" s="87"/>
      <c r="Q554" s="87"/>
      <c r="R554" s="87"/>
      <c r="S554" s="87"/>
      <c r="T554" s="78"/>
      <c r="U554" s="86"/>
      <c r="V554" s="86"/>
      <c r="AI554" s="87">
        <v>399.33333333000002</v>
      </c>
      <c r="AL554" s="87"/>
      <c r="AM554" s="87"/>
      <c r="AN554" s="101"/>
      <c r="AO554" s="101"/>
      <c r="AP554" s="86"/>
      <c r="AQ554" s="86"/>
      <c r="AR554" s="86"/>
      <c r="AS554" s="86"/>
      <c r="AT554" s="87"/>
      <c r="AU554" s="5"/>
      <c r="BB554" s="5">
        <f t="shared" ref="BB554:BB588" si="62">COUNTA(AI554:AK554)</f>
        <v>1</v>
      </c>
      <c r="BC554" s="9">
        <f t="shared" ref="BC554:BC588" si="63">AVERAGE(AI554:AK554)</f>
        <v>399.33333333000002</v>
      </c>
      <c r="BD554" s="9" t="str">
        <f t="shared" ref="BD554:BD588" si="64">IF(BB554=3,BC554,IF(BB554=2,ROUND(BC554,0)&amp;"*",IF(BB554=1,"-")))</f>
        <v>-</v>
      </c>
      <c r="BE554" s="5" t="s">
        <v>31</v>
      </c>
    </row>
    <row r="555" spans="1:60" customFormat="1" ht="15" customHeight="1">
      <c r="A555" s="4" t="s">
        <v>597</v>
      </c>
      <c r="B555" s="4"/>
      <c r="C555" s="5"/>
      <c r="D555" s="5"/>
      <c r="E555" s="4"/>
      <c r="F555" s="5"/>
      <c r="G555" s="4"/>
      <c r="H555" s="5"/>
      <c r="I555" s="4"/>
      <c r="J555" s="5"/>
      <c r="K555" s="5" t="s">
        <v>464</v>
      </c>
      <c r="L555" s="4"/>
      <c r="M555" s="87"/>
      <c r="N555" s="77"/>
      <c r="O555" s="87"/>
      <c r="P555" s="87"/>
      <c r="Q555" s="87"/>
      <c r="R555" s="87"/>
      <c r="S555" s="87"/>
      <c r="T555" s="78"/>
      <c r="U555" s="86"/>
      <c r="V555" s="86"/>
      <c r="W555" s="77"/>
      <c r="X555" s="77"/>
      <c r="Y555" s="77"/>
      <c r="Z555" s="77"/>
      <c r="AA555" s="77"/>
      <c r="AB555" s="77"/>
      <c r="AC555" s="77"/>
      <c r="AD555" s="77"/>
      <c r="AE555" s="77"/>
      <c r="AF555" s="77"/>
      <c r="AG555" s="77"/>
      <c r="AH555" s="77"/>
      <c r="AI555" s="87">
        <v>307</v>
      </c>
      <c r="AJ555" s="77"/>
      <c r="AK555" s="77"/>
      <c r="AL555" s="87"/>
      <c r="AM555" s="87"/>
      <c r="AN555" s="101"/>
      <c r="AO555" s="101"/>
      <c r="AP555" s="86"/>
      <c r="AQ555" s="86"/>
      <c r="AR555" s="86"/>
      <c r="AS555" s="86"/>
      <c r="AT555" s="87"/>
      <c r="AU555" s="9"/>
      <c r="AV555" s="9"/>
      <c r="AW555" s="77"/>
      <c r="BB555" s="5">
        <f t="shared" si="62"/>
        <v>1</v>
      </c>
      <c r="BC555" s="9">
        <f t="shared" si="63"/>
        <v>307</v>
      </c>
      <c r="BD555" s="9" t="str">
        <f t="shared" si="64"/>
        <v>-</v>
      </c>
      <c r="BE555" s="5" t="s">
        <v>31</v>
      </c>
    </row>
    <row r="556" spans="1:60" customFormat="1" ht="15" customHeight="1">
      <c r="A556" s="4" t="s">
        <v>760</v>
      </c>
      <c r="B556" s="4"/>
      <c r="C556" s="5"/>
      <c r="D556" s="5"/>
      <c r="E556" s="4"/>
      <c r="F556" s="5"/>
      <c r="G556" s="4"/>
      <c r="H556" s="5"/>
      <c r="I556" s="4"/>
      <c r="J556" s="5"/>
      <c r="K556" s="5" t="s">
        <v>464</v>
      </c>
      <c r="L556" s="4"/>
      <c r="M556" s="87"/>
      <c r="O556" s="87"/>
      <c r="P556" s="87"/>
      <c r="Q556" s="87"/>
      <c r="R556" s="87"/>
      <c r="S556" s="87"/>
      <c r="T556" s="78"/>
      <c r="U556" s="86"/>
      <c r="V556" s="86"/>
      <c r="AI556" s="87">
        <v>326.5</v>
      </c>
      <c r="AL556" s="87"/>
      <c r="AM556" s="87"/>
      <c r="AN556" s="101"/>
      <c r="AO556" s="101"/>
      <c r="AP556" s="86"/>
      <c r="AQ556" s="86"/>
      <c r="AR556" s="86"/>
      <c r="AS556" s="86"/>
      <c r="AT556" s="87"/>
      <c r="AU556" s="5"/>
      <c r="BB556" s="5">
        <f t="shared" si="62"/>
        <v>1</v>
      </c>
      <c r="BC556" s="9">
        <f t="shared" si="63"/>
        <v>326.5</v>
      </c>
      <c r="BD556" s="9" t="str">
        <f t="shared" si="64"/>
        <v>-</v>
      </c>
      <c r="BE556" s="5" t="s">
        <v>31</v>
      </c>
    </row>
    <row r="557" spans="1:60" customFormat="1" ht="15" customHeight="1">
      <c r="A557" s="4" t="s">
        <v>761</v>
      </c>
      <c r="B557" s="4"/>
      <c r="C557" s="5"/>
      <c r="D557" s="5"/>
      <c r="E557" s="4"/>
      <c r="F557" s="5"/>
      <c r="G557" s="4"/>
      <c r="H557" s="5"/>
      <c r="I557" s="4"/>
      <c r="J557" s="5"/>
      <c r="K557" s="5" t="s">
        <v>464</v>
      </c>
      <c r="L557" s="4"/>
      <c r="M557" s="87"/>
      <c r="N557" s="77"/>
      <c r="O557" s="87"/>
      <c r="P557" s="87"/>
      <c r="Q557" s="87"/>
      <c r="R557" s="87"/>
      <c r="S557" s="87"/>
      <c r="T557" s="78"/>
      <c r="U557" s="86"/>
      <c r="V557" s="86"/>
      <c r="W557" s="77"/>
      <c r="X557" s="77"/>
      <c r="Y557" s="77"/>
      <c r="Z557" s="77"/>
      <c r="AA557" s="77"/>
      <c r="AB557" s="77"/>
      <c r="AC557" s="77"/>
      <c r="AD557" s="77"/>
      <c r="AE557" s="77"/>
      <c r="AF557" s="77"/>
      <c r="AG557" s="77"/>
      <c r="AH557" s="77"/>
      <c r="AI557" s="87">
        <v>245.66666667000001</v>
      </c>
      <c r="AJ557" s="77"/>
      <c r="AK557" s="77"/>
      <c r="AL557" s="87"/>
      <c r="AM557" s="87"/>
      <c r="AN557" s="101"/>
      <c r="AO557" s="101"/>
      <c r="AP557" s="86"/>
      <c r="AQ557" s="86"/>
      <c r="AR557" s="86"/>
      <c r="AS557" s="86"/>
      <c r="AT557" s="87"/>
      <c r="AU557" s="5"/>
      <c r="AV557" s="9"/>
      <c r="AW557" s="77"/>
      <c r="BB557" s="5">
        <f t="shared" si="62"/>
        <v>1</v>
      </c>
      <c r="BC557" s="9">
        <f t="shared" si="63"/>
        <v>245.66666667000001</v>
      </c>
      <c r="BD557" s="9" t="str">
        <f t="shared" si="64"/>
        <v>-</v>
      </c>
      <c r="BE557" s="5" t="s">
        <v>31</v>
      </c>
    </row>
    <row r="558" spans="1:60" customFormat="1" ht="15" customHeight="1">
      <c r="A558" s="1" t="s">
        <v>106</v>
      </c>
      <c r="B558" s="1"/>
      <c r="C558" s="331"/>
      <c r="D558" s="331"/>
      <c r="E558" s="1"/>
      <c r="F558" s="331"/>
      <c r="G558" s="1"/>
      <c r="H558" s="331"/>
      <c r="I558" s="1"/>
      <c r="J558" s="331"/>
      <c r="K558" s="5" t="s">
        <v>464</v>
      </c>
      <c r="L558" s="5" t="s">
        <v>464</v>
      </c>
      <c r="M558" s="331" t="s">
        <v>464</v>
      </c>
      <c r="N558" s="331" t="s">
        <v>464</v>
      </c>
      <c r="O558" s="331" t="s">
        <v>464</v>
      </c>
      <c r="P558" s="331" t="s">
        <v>464</v>
      </c>
      <c r="Q558" s="7"/>
      <c r="R558" s="7"/>
      <c r="S558" s="7"/>
      <c r="T558" s="73"/>
      <c r="U558" s="8"/>
      <c r="V558" s="8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84">
        <v>367.25</v>
      </c>
      <c r="AJ558" s="7">
        <v>251.11422600000003</v>
      </c>
      <c r="AK558" s="7">
        <v>289.43404600000002</v>
      </c>
      <c r="AL558" s="7">
        <v>289</v>
      </c>
      <c r="AM558" s="7">
        <v>279.28615000000008</v>
      </c>
      <c r="AN558" s="7">
        <v>355.93415000000005</v>
      </c>
      <c r="AO558" s="8"/>
      <c r="AP558" s="7"/>
      <c r="AQ558" s="25"/>
      <c r="AR558" s="25"/>
      <c r="AS558" s="25"/>
      <c r="AT558" s="25"/>
      <c r="AU558" s="25"/>
      <c r="AV558" s="25"/>
      <c r="AW558" s="25"/>
      <c r="AX558" s="25"/>
      <c r="AY558" s="25"/>
      <c r="AZ558" s="25"/>
      <c r="BA558" s="25"/>
      <c r="BB558" s="5">
        <f t="shared" si="62"/>
        <v>3</v>
      </c>
      <c r="BC558" s="9">
        <f t="shared" si="63"/>
        <v>302.599424</v>
      </c>
      <c r="BD558" s="9">
        <f t="shared" si="64"/>
        <v>302.599424</v>
      </c>
      <c r="BE558" s="331">
        <v>302.599424</v>
      </c>
      <c r="BF558" s="25"/>
      <c r="BG558" s="25"/>
      <c r="BH558" s="25"/>
    </row>
    <row r="559" spans="1:60" customFormat="1" ht="15" customHeight="1">
      <c r="A559" s="4" t="s">
        <v>762</v>
      </c>
      <c r="B559" s="4"/>
      <c r="C559" s="5"/>
      <c r="D559" s="5"/>
      <c r="E559" s="4"/>
      <c r="F559" s="5"/>
      <c r="G559" s="4"/>
      <c r="H559" s="5"/>
      <c r="I559" s="4"/>
      <c r="J559" s="5"/>
      <c r="K559" s="5" t="s">
        <v>464</v>
      </c>
      <c r="L559" s="4"/>
      <c r="M559" s="87"/>
      <c r="O559" s="87"/>
      <c r="P559" s="87"/>
      <c r="Q559" s="87"/>
      <c r="R559" s="87"/>
      <c r="S559" s="87"/>
      <c r="T559" s="78"/>
      <c r="U559" s="86"/>
      <c r="V559" s="86"/>
      <c r="AI559" s="87">
        <v>371</v>
      </c>
      <c r="AL559" s="87"/>
      <c r="AM559" s="87"/>
      <c r="AN559" s="101"/>
      <c r="AO559" s="101"/>
      <c r="AP559" s="86"/>
      <c r="AQ559" s="86"/>
      <c r="AR559" s="86"/>
      <c r="AS559" s="86"/>
      <c r="AT559" s="87"/>
      <c r="AU559" s="5"/>
      <c r="BB559" s="5">
        <f t="shared" si="62"/>
        <v>1</v>
      </c>
      <c r="BC559" s="9">
        <f t="shared" si="63"/>
        <v>371</v>
      </c>
      <c r="BD559" s="9" t="str">
        <f t="shared" si="64"/>
        <v>-</v>
      </c>
      <c r="BE559" s="5" t="s">
        <v>31</v>
      </c>
    </row>
    <row r="560" spans="1:60" customFormat="1" ht="15" customHeight="1">
      <c r="A560" s="59" t="s">
        <v>763</v>
      </c>
      <c r="B560" s="59"/>
      <c r="C560" s="336"/>
      <c r="D560" s="336"/>
      <c r="E560" s="59"/>
      <c r="F560" s="336"/>
      <c r="G560" s="59"/>
      <c r="H560" s="336"/>
      <c r="I560" s="59"/>
      <c r="J560" s="336"/>
      <c r="K560" s="5" t="s">
        <v>464</v>
      </c>
      <c r="L560" s="5" t="s">
        <v>464</v>
      </c>
      <c r="M560" s="331" t="s">
        <v>464</v>
      </c>
      <c r="N560" s="331" t="s">
        <v>464</v>
      </c>
      <c r="O560" s="331" t="s">
        <v>463</v>
      </c>
      <c r="P560" s="331" t="s">
        <v>464</v>
      </c>
      <c r="Q560" s="1" t="s">
        <v>464</v>
      </c>
      <c r="R560" s="1" t="s">
        <v>764</v>
      </c>
      <c r="S560" s="1" t="s">
        <v>764</v>
      </c>
      <c r="T560" s="73"/>
      <c r="U560" s="8"/>
      <c r="V560" s="8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87">
        <v>303.5</v>
      </c>
      <c r="AJ560" s="7">
        <v>375.64445599999999</v>
      </c>
      <c r="AK560" s="7">
        <v>311.95934</v>
      </c>
      <c r="AL560" s="7">
        <v>303</v>
      </c>
      <c r="AM560" s="7">
        <v>323</v>
      </c>
      <c r="AN560" s="7">
        <v>339.25215500000002</v>
      </c>
      <c r="AO560" s="7">
        <v>277.84531500000003</v>
      </c>
      <c r="AP560" s="7">
        <v>425.21583499999997</v>
      </c>
      <c r="AQ560" s="7">
        <v>394.11075000000005</v>
      </c>
      <c r="AR560" s="7">
        <v>315.12277500000005</v>
      </c>
      <c r="AS560" s="7">
        <v>336.14570000000003</v>
      </c>
      <c r="AT560" s="7">
        <v>247.79782500000005</v>
      </c>
      <c r="AU560" s="7">
        <v>364.09642500000001</v>
      </c>
      <c r="AV560" s="25"/>
      <c r="AW560" s="25"/>
      <c r="AX560" s="25"/>
      <c r="AY560" s="25"/>
      <c r="AZ560" s="25"/>
      <c r="BA560" s="25"/>
      <c r="BB560" s="5">
        <f t="shared" si="62"/>
        <v>3</v>
      </c>
      <c r="BC560" s="9">
        <f t="shared" si="63"/>
        <v>330.367932</v>
      </c>
      <c r="BD560" s="9">
        <f t="shared" si="64"/>
        <v>330.367932</v>
      </c>
      <c r="BE560" s="331">
        <v>330.367932</v>
      </c>
      <c r="BF560" s="25"/>
      <c r="BG560" s="25"/>
      <c r="BH560" s="25"/>
    </row>
    <row r="561" spans="1:60" customFormat="1" ht="15" customHeight="1">
      <c r="A561" s="4" t="s">
        <v>232</v>
      </c>
      <c r="B561" s="4"/>
      <c r="C561" s="5"/>
      <c r="D561" s="5"/>
      <c r="E561" s="4"/>
      <c r="F561" s="5"/>
      <c r="G561" s="4"/>
      <c r="H561" s="5"/>
      <c r="I561" s="4"/>
      <c r="J561" s="5"/>
      <c r="K561" s="5" t="s">
        <v>464</v>
      </c>
      <c r="L561" s="4"/>
      <c r="M561" s="87"/>
      <c r="O561" s="87"/>
      <c r="P561" s="87"/>
      <c r="Q561" s="87"/>
      <c r="R561" s="87"/>
      <c r="S561" s="87"/>
      <c r="T561" s="78"/>
      <c r="U561" s="86"/>
      <c r="V561" s="86"/>
      <c r="AI561" s="87">
        <v>430.5</v>
      </c>
      <c r="AL561" s="87"/>
      <c r="AM561" s="87"/>
      <c r="AN561" s="101"/>
      <c r="AO561" s="101"/>
      <c r="AP561" s="86"/>
      <c r="AQ561" s="86"/>
      <c r="AR561" s="86"/>
      <c r="AS561" s="86"/>
      <c r="AT561" s="87"/>
      <c r="AU561" s="5"/>
      <c r="BB561" s="5">
        <f t="shared" si="62"/>
        <v>1</v>
      </c>
      <c r="BC561" s="9">
        <f t="shared" si="63"/>
        <v>430.5</v>
      </c>
      <c r="BD561" s="9" t="str">
        <f t="shared" si="64"/>
        <v>-</v>
      </c>
      <c r="BE561" s="5" t="s">
        <v>31</v>
      </c>
    </row>
    <row r="562" spans="1:60" customFormat="1" ht="15" customHeight="1">
      <c r="A562" s="58" t="s">
        <v>75</v>
      </c>
      <c r="B562" s="58"/>
      <c r="C562" s="11"/>
      <c r="D562" s="11"/>
      <c r="E562" s="58"/>
      <c r="F562" s="11"/>
      <c r="G562" s="58"/>
      <c r="H562" s="11"/>
      <c r="I562" s="58"/>
      <c r="J562" s="11"/>
      <c r="K562" s="5" t="s">
        <v>464</v>
      </c>
      <c r="L562" s="5" t="s">
        <v>464</v>
      </c>
      <c r="M562" s="5" t="s">
        <v>464</v>
      </c>
      <c r="N562" s="5" t="s">
        <v>464</v>
      </c>
      <c r="O562" s="5" t="s">
        <v>464</v>
      </c>
      <c r="P562" s="5" t="s">
        <v>466</v>
      </c>
      <c r="Q562" s="9"/>
      <c r="R562" s="9"/>
      <c r="S562" s="9"/>
      <c r="T562" s="10"/>
      <c r="U562" s="11"/>
      <c r="V562" s="11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87">
        <v>295.33333333000002</v>
      </c>
      <c r="AJ562" s="9">
        <v>283.74669400000005</v>
      </c>
      <c r="AK562" s="9">
        <v>316.81636800000001</v>
      </c>
      <c r="AL562" s="9">
        <v>357</v>
      </c>
      <c r="AM562" s="9">
        <f>AM835</f>
        <v>259.05058666666667</v>
      </c>
      <c r="AN562" s="9">
        <v>416</v>
      </c>
      <c r="AO562" s="11"/>
      <c r="AP562" s="9"/>
      <c r="AQ562" s="25"/>
      <c r="AR562" s="25"/>
      <c r="AS562" s="25"/>
      <c r="AT562" s="25"/>
      <c r="AU562" s="25"/>
      <c r="AV562" s="25"/>
      <c r="AW562" s="25"/>
      <c r="AX562" s="25"/>
      <c r="AY562" s="25"/>
      <c r="AZ562" s="25"/>
      <c r="BA562" s="25"/>
      <c r="BB562" s="5">
        <f t="shared" si="62"/>
        <v>3</v>
      </c>
      <c r="BC562" s="9">
        <f t="shared" si="63"/>
        <v>298.63213177666671</v>
      </c>
      <c r="BD562" s="9">
        <f t="shared" si="64"/>
        <v>298.63213177666671</v>
      </c>
      <c r="BE562" s="331">
        <v>298.63213177666671</v>
      </c>
      <c r="BF562" s="25"/>
      <c r="BG562" s="25"/>
      <c r="BH562" s="25"/>
    </row>
    <row r="563" spans="1:60" s="77" customFormat="1" ht="15" customHeight="1">
      <c r="A563" s="58" t="s">
        <v>84</v>
      </c>
      <c r="B563" s="58"/>
      <c r="C563" s="11"/>
      <c r="D563" s="11"/>
      <c r="E563" s="58"/>
      <c r="F563" s="11"/>
      <c r="G563" s="58"/>
      <c r="H563" s="11"/>
      <c r="I563" s="58"/>
      <c r="J563" s="11"/>
      <c r="K563" s="5" t="s">
        <v>464</v>
      </c>
      <c r="L563" s="5" t="s">
        <v>464</v>
      </c>
      <c r="M563" s="5" t="s">
        <v>464</v>
      </c>
      <c r="N563" s="5" t="s">
        <v>464</v>
      </c>
      <c r="O563" s="5" t="s">
        <v>464</v>
      </c>
      <c r="P563" s="5" t="s">
        <v>464</v>
      </c>
      <c r="Q563" s="4" t="s">
        <v>464</v>
      </c>
      <c r="R563" s="9"/>
      <c r="S563" s="9"/>
      <c r="T563" s="10"/>
      <c r="U563" s="11"/>
      <c r="V563" s="11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87">
        <v>158</v>
      </c>
      <c r="AJ563" s="9">
        <v>238.64466999999999</v>
      </c>
      <c r="AK563" s="9">
        <v>260.490274</v>
      </c>
      <c r="AL563" s="9">
        <v>312</v>
      </c>
      <c r="AM563" s="9">
        <v>307.23319000000004</v>
      </c>
      <c r="AN563" s="9">
        <v>402.90684499999998</v>
      </c>
      <c r="AO563" s="9">
        <v>149.74366000000001</v>
      </c>
      <c r="AP563" s="9"/>
      <c r="BB563" s="5">
        <f t="shared" si="62"/>
        <v>3</v>
      </c>
      <c r="BC563" s="9">
        <f t="shared" si="63"/>
        <v>219.04498133333334</v>
      </c>
      <c r="BD563" s="9">
        <f t="shared" si="64"/>
        <v>219.04498133333334</v>
      </c>
      <c r="BE563" s="5">
        <v>219.04498133333334</v>
      </c>
    </row>
    <row r="564" spans="1:60" s="25" customFormat="1" ht="15" customHeight="1">
      <c r="A564" s="4" t="s">
        <v>765</v>
      </c>
      <c r="B564" s="4"/>
      <c r="C564" s="5"/>
      <c r="D564" s="5"/>
      <c r="E564" s="4"/>
      <c r="F564" s="5"/>
      <c r="G564" s="4"/>
      <c r="H564" s="5"/>
      <c r="I564" s="4"/>
      <c r="J564" s="5"/>
      <c r="K564" s="5" t="s">
        <v>464</v>
      </c>
      <c r="L564" s="5" t="s">
        <v>464</v>
      </c>
      <c r="M564" s="5" t="s">
        <v>464</v>
      </c>
      <c r="N564" s="5" t="s">
        <v>464</v>
      </c>
      <c r="O564" s="5" t="s">
        <v>464</v>
      </c>
      <c r="P564" s="5" t="s">
        <v>464</v>
      </c>
      <c r="Q564" s="4" t="s">
        <v>464</v>
      </c>
      <c r="R564" s="4" t="s">
        <v>464</v>
      </c>
      <c r="S564" s="9"/>
      <c r="T564" s="10"/>
      <c r="U564" s="11"/>
      <c r="V564" s="11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87">
        <v>320.5</v>
      </c>
      <c r="AJ564" s="9">
        <v>324.392156</v>
      </c>
      <c r="AK564" s="9">
        <v>217.18483600000002</v>
      </c>
      <c r="AL564" s="9">
        <v>241</v>
      </c>
      <c r="AM564" s="9">
        <v>174.52897000000002</v>
      </c>
      <c r="AN564" s="9">
        <v>258.59487500000006</v>
      </c>
      <c r="AO564" s="9">
        <v>175.50181000000001</v>
      </c>
      <c r="AP564" s="9">
        <v>298.88298000000003</v>
      </c>
      <c r="AQ564" s="77"/>
      <c r="AR564" s="77"/>
      <c r="AS564" s="77"/>
      <c r="AT564" s="77"/>
      <c r="AU564" s="77"/>
      <c r="AV564" s="77"/>
      <c r="AW564" s="77"/>
      <c r="AX564" s="77"/>
      <c r="AY564" s="77"/>
      <c r="AZ564" s="77"/>
      <c r="BA564" s="77"/>
      <c r="BB564" s="5">
        <f t="shared" si="62"/>
        <v>3</v>
      </c>
      <c r="BC564" s="9">
        <f t="shared" si="63"/>
        <v>287.35899733333332</v>
      </c>
      <c r="BD564" s="9">
        <f t="shared" si="64"/>
        <v>287.35899733333332</v>
      </c>
      <c r="BE564" s="5">
        <v>287.35899733333332</v>
      </c>
      <c r="BF564" s="77"/>
      <c r="BG564" s="77"/>
      <c r="BH564" s="77"/>
    </row>
    <row r="565" spans="1:60" s="77" customFormat="1" ht="15" customHeight="1">
      <c r="A565" s="4" t="s">
        <v>391</v>
      </c>
      <c r="B565" s="4"/>
      <c r="C565" s="5"/>
      <c r="D565" s="5"/>
      <c r="E565" s="4"/>
      <c r="F565" s="5"/>
      <c r="G565" s="4"/>
      <c r="H565" s="5"/>
      <c r="I565" s="4"/>
      <c r="J565" s="5"/>
      <c r="K565" s="5" t="s">
        <v>464</v>
      </c>
      <c r="L565" s="5" t="s">
        <v>464</v>
      </c>
      <c r="M565" s="5" t="s">
        <v>464</v>
      </c>
      <c r="N565" s="5" t="s">
        <v>464</v>
      </c>
      <c r="O565" s="5" t="s">
        <v>463</v>
      </c>
      <c r="P565" s="5" t="s">
        <v>466</v>
      </c>
      <c r="Q565" s="9"/>
      <c r="R565" s="9"/>
      <c r="S565" s="9"/>
      <c r="T565" s="10"/>
      <c r="U565" s="11"/>
      <c r="V565" s="11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87">
        <v>379.75</v>
      </c>
      <c r="AJ565" s="9">
        <v>416.77121199999999</v>
      </c>
      <c r="AK565" s="9">
        <v>388.78268000000003</v>
      </c>
      <c r="AL565" s="9">
        <v>370</v>
      </c>
      <c r="AM565" s="9">
        <v>288</v>
      </c>
      <c r="AN565" s="9">
        <v>486</v>
      </c>
      <c r="AO565" s="11"/>
      <c r="AP565" s="9"/>
      <c r="BB565" s="5">
        <f t="shared" si="62"/>
        <v>3</v>
      </c>
      <c r="BC565" s="9">
        <f t="shared" si="63"/>
        <v>395.10129733333332</v>
      </c>
      <c r="BD565" s="9">
        <f t="shared" si="64"/>
        <v>395.10129733333332</v>
      </c>
      <c r="BE565" s="5">
        <v>395.10129733333332</v>
      </c>
    </row>
    <row r="566" spans="1:60" s="25" customFormat="1" ht="15" customHeight="1">
      <c r="A566" s="4" t="s">
        <v>333</v>
      </c>
      <c r="B566" s="4"/>
      <c r="C566" s="5"/>
      <c r="D566" s="5"/>
      <c r="E566" s="4"/>
      <c r="F566" s="5"/>
      <c r="G566" s="4"/>
      <c r="H566" s="5"/>
      <c r="I566" s="4"/>
      <c r="J566" s="5"/>
      <c r="K566" s="5" t="s">
        <v>464</v>
      </c>
      <c r="L566" s="4"/>
      <c r="M566" s="87"/>
      <c r="N566" s="77"/>
      <c r="O566" s="87"/>
      <c r="P566" s="87"/>
      <c r="Q566" s="87"/>
      <c r="R566" s="87"/>
      <c r="S566" s="87"/>
      <c r="T566" s="78"/>
      <c r="U566" s="86"/>
      <c r="V566" s="86"/>
      <c r="W566" s="77"/>
      <c r="X566" s="77"/>
      <c r="Y566" s="77"/>
      <c r="Z566" s="77"/>
      <c r="AA566" s="77"/>
      <c r="AB566" s="77"/>
      <c r="AC566" s="77"/>
      <c r="AD566" s="77"/>
      <c r="AE566" s="77"/>
      <c r="AF566" s="77"/>
      <c r="AG566" s="77"/>
      <c r="AH566" s="77"/>
      <c r="AI566" s="87">
        <v>314</v>
      </c>
      <c r="AJ566" s="77"/>
      <c r="AK566" s="77"/>
      <c r="AL566" s="87"/>
      <c r="AM566" s="87"/>
      <c r="AN566" s="101"/>
      <c r="AO566" s="101"/>
      <c r="AP566" s="86"/>
      <c r="AQ566" s="86"/>
      <c r="AR566" s="86"/>
      <c r="AS566" s="86"/>
      <c r="AT566" s="87"/>
      <c r="AU566" s="9"/>
      <c r="AV566" s="9"/>
      <c r="AW566" s="77"/>
      <c r="AX566"/>
      <c r="AY566"/>
      <c r="AZ566"/>
      <c r="BA566"/>
      <c r="BB566" s="5">
        <f t="shared" si="62"/>
        <v>1</v>
      </c>
      <c r="BC566" s="9">
        <f t="shared" si="63"/>
        <v>314</v>
      </c>
      <c r="BD566" s="9" t="str">
        <f t="shared" si="64"/>
        <v>-</v>
      </c>
      <c r="BE566" s="5" t="s">
        <v>31</v>
      </c>
      <c r="BF566"/>
      <c r="BG566"/>
      <c r="BH566"/>
    </row>
    <row r="567" spans="1:60" s="25" customFormat="1" ht="15" customHeight="1">
      <c r="A567" s="4" t="s">
        <v>588</v>
      </c>
      <c r="B567" s="4"/>
      <c r="C567" s="5"/>
      <c r="D567" s="5"/>
      <c r="E567" s="4"/>
      <c r="F567" s="5"/>
      <c r="G567" s="4"/>
      <c r="H567" s="5"/>
      <c r="I567" s="4"/>
      <c r="J567" s="5"/>
      <c r="K567" s="5" t="s">
        <v>464</v>
      </c>
      <c r="L567" s="4"/>
      <c r="M567" s="87"/>
      <c r="N567"/>
      <c r="O567" s="87"/>
      <c r="P567" s="87"/>
      <c r="Q567" s="87"/>
      <c r="R567" s="87"/>
      <c r="S567" s="87"/>
      <c r="T567" s="78"/>
      <c r="U567" s="86"/>
      <c r="V567" s="86"/>
      <c r="W567"/>
      <c r="X567"/>
      <c r="Y567"/>
      <c r="Z567"/>
      <c r="AA567"/>
      <c r="AB567"/>
      <c r="AC567"/>
      <c r="AD567"/>
      <c r="AE567"/>
      <c r="AF567"/>
      <c r="AG567"/>
      <c r="AH567"/>
      <c r="AI567" s="87">
        <v>361.33333333000002</v>
      </c>
      <c r="AJ567"/>
      <c r="AK567"/>
      <c r="AL567" s="87"/>
      <c r="AM567" s="87"/>
      <c r="AN567" s="101"/>
      <c r="AO567" s="101"/>
      <c r="AP567" s="86"/>
      <c r="AQ567" s="86"/>
      <c r="AR567" s="86"/>
      <c r="AS567" s="86"/>
      <c r="AT567" s="87"/>
      <c r="AU567" s="5"/>
      <c r="AV567"/>
      <c r="AW567"/>
      <c r="AX567"/>
      <c r="AY567"/>
      <c r="AZ567"/>
      <c r="BA567"/>
      <c r="BB567" s="5">
        <f t="shared" si="62"/>
        <v>1</v>
      </c>
      <c r="BC567" s="9">
        <f t="shared" si="63"/>
        <v>361.33333333000002</v>
      </c>
      <c r="BD567" s="9" t="str">
        <f t="shared" si="64"/>
        <v>-</v>
      </c>
      <c r="BE567" s="5" t="s">
        <v>31</v>
      </c>
      <c r="BF567"/>
      <c r="BG567"/>
      <c r="BH567"/>
    </row>
    <row r="568" spans="1:60" s="77" customFormat="1" ht="15" customHeight="1">
      <c r="A568" s="4" t="s">
        <v>557</v>
      </c>
      <c r="B568" s="4"/>
      <c r="C568" s="5"/>
      <c r="D568" s="5"/>
      <c r="E568" s="4"/>
      <c r="F568" s="5"/>
      <c r="G568" s="4"/>
      <c r="H568" s="5"/>
      <c r="I568" s="4"/>
      <c r="J568" s="5"/>
      <c r="K568" s="5" t="s">
        <v>464</v>
      </c>
      <c r="L568" s="4"/>
      <c r="M568" s="9"/>
      <c r="N568"/>
      <c r="O568" s="9"/>
      <c r="P568" s="9"/>
      <c r="Q568" s="9"/>
      <c r="R568" s="9"/>
      <c r="S568" s="9"/>
      <c r="T568" s="10"/>
      <c r="U568" s="86"/>
      <c r="V568" s="86"/>
      <c r="W568"/>
      <c r="X568"/>
      <c r="Y568"/>
      <c r="Z568"/>
      <c r="AA568"/>
      <c r="AB568"/>
      <c r="AC568"/>
      <c r="AD568"/>
      <c r="AE568"/>
      <c r="AF568"/>
      <c r="AG568"/>
      <c r="AH568"/>
      <c r="AI568" s="9">
        <v>452.33333333000002</v>
      </c>
      <c r="AJ568"/>
      <c r="AK568"/>
      <c r="AL568" s="87"/>
      <c r="AM568" s="87"/>
      <c r="AN568" s="101"/>
      <c r="AO568" s="101"/>
      <c r="AP568" s="102"/>
      <c r="AQ568" s="102"/>
      <c r="AR568" s="86"/>
      <c r="AS568" s="86"/>
      <c r="AT568" s="101"/>
      <c r="AU568" s="5"/>
      <c r="AV568"/>
      <c r="AW568"/>
      <c r="AX568"/>
      <c r="AY568"/>
      <c r="AZ568"/>
      <c r="BA568"/>
      <c r="BB568" s="5">
        <f t="shared" si="62"/>
        <v>1</v>
      </c>
      <c r="BC568" s="9">
        <f t="shared" si="63"/>
        <v>452.33333333000002</v>
      </c>
      <c r="BD568" s="9" t="str">
        <f t="shared" si="64"/>
        <v>-</v>
      </c>
      <c r="BE568" s="5" t="s">
        <v>31</v>
      </c>
      <c r="BF568"/>
      <c r="BG568"/>
      <c r="BH568"/>
    </row>
    <row r="569" spans="1:60" s="77" customFormat="1" ht="15" customHeight="1">
      <c r="A569" s="4" t="s">
        <v>565</v>
      </c>
      <c r="B569" s="4"/>
      <c r="C569" s="5"/>
      <c r="D569" s="5"/>
      <c r="E569" s="4"/>
      <c r="F569" s="5"/>
      <c r="G569" s="4"/>
      <c r="H569" s="5"/>
      <c r="I569" s="4"/>
      <c r="J569" s="5"/>
      <c r="K569" s="5" t="s">
        <v>464</v>
      </c>
      <c r="M569" s="87"/>
      <c r="N569" s="25"/>
      <c r="O569" s="87"/>
      <c r="P569" s="87"/>
      <c r="Q569" s="87"/>
      <c r="R569" s="87"/>
      <c r="S569" s="87"/>
      <c r="T569" s="78"/>
      <c r="U569" s="86"/>
      <c r="V569" s="86"/>
      <c r="W569" s="25"/>
      <c r="X569" s="25"/>
      <c r="Y569" s="25"/>
      <c r="Z569" s="25"/>
      <c r="AA569" s="25"/>
      <c r="AB569" s="25"/>
      <c r="AC569" s="25"/>
      <c r="AD569" s="25"/>
      <c r="AE569" s="25"/>
      <c r="AF569" s="25"/>
      <c r="AG569" s="25"/>
      <c r="AH569" s="25"/>
      <c r="AI569" s="87">
        <v>291.33333333000002</v>
      </c>
      <c r="AJ569" s="25"/>
      <c r="AK569" s="25"/>
      <c r="AL569" s="87"/>
      <c r="AM569" s="87"/>
      <c r="AN569" s="101"/>
      <c r="AO569" s="101"/>
      <c r="AP569" s="86"/>
      <c r="AQ569" s="86"/>
      <c r="AR569" s="86"/>
      <c r="AS569" s="86"/>
      <c r="AT569" s="87"/>
      <c r="AU569" s="5"/>
      <c r="AV569" s="9"/>
      <c r="BB569" s="5">
        <f t="shared" si="62"/>
        <v>1</v>
      </c>
      <c r="BC569" s="9">
        <f t="shared" si="63"/>
        <v>291.33333333000002</v>
      </c>
      <c r="BD569" s="9" t="str">
        <f t="shared" si="64"/>
        <v>-</v>
      </c>
      <c r="BE569" s="5" t="s">
        <v>31</v>
      </c>
    </row>
    <row r="570" spans="1:60" s="26" customFormat="1" ht="15" customHeight="1">
      <c r="A570" s="4" t="s">
        <v>594</v>
      </c>
      <c r="B570" s="4"/>
      <c r="C570" s="5"/>
      <c r="D570" s="5"/>
      <c r="E570" s="4"/>
      <c r="F570" s="5"/>
      <c r="G570" s="4"/>
      <c r="H570" s="5"/>
      <c r="I570" s="4"/>
      <c r="J570" s="5"/>
      <c r="K570" s="5" t="s">
        <v>464</v>
      </c>
      <c r="L570" s="77"/>
      <c r="M570" s="87"/>
      <c r="N570" s="77"/>
      <c r="O570" s="87"/>
      <c r="P570" s="87"/>
      <c r="Q570" s="87"/>
      <c r="R570" s="87"/>
      <c r="S570" s="87"/>
      <c r="T570" s="78"/>
      <c r="U570" s="86"/>
      <c r="V570" s="86"/>
      <c r="W570" s="77"/>
      <c r="X570" s="77"/>
      <c r="Y570" s="77"/>
      <c r="Z570" s="77"/>
      <c r="AA570" s="77"/>
      <c r="AB570" s="77"/>
      <c r="AC570" s="77"/>
      <c r="AD570" s="77"/>
      <c r="AE570" s="77"/>
      <c r="AF570" s="77"/>
      <c r="AG570" s="77"/>
      <c r="AH570" s="77"/>
      <c r="AI570" s="87">
        <v>262.66666666999998</v>
      </c>
      <c r="AJ570" s="77"/>
      <c r="AK570" s="77"/>
      <c r="AL570" s="87"/>
      <c r="AM570" s="87"/>
      <c r="AN570" s="101"/>
      <c r="AO570" s="101"/>
      <c r="AP570" s="86"/>
      <c r="AQ570" s="86"/>
      <c r="AR570" s="86"/>
      <c r="AS570" s="86"/>
      <c r="AT570" s="87"/>
      <c r="AU570" s="9"/>
      <c r="AV570" s="9"/>
      <c r="AW570" s="77"/>
      <c r="AX570" s="77"/>
      <c r="AY570" s="77"/>
      <c r="AZ570" s="77"/>
      <c r="BA570" s="77"/>
      <c r="BB570" s="5">
        <f t="shared" si="62"/>
        <v>1</v>
      </c>
      <c r="BC570" s="9">
        <f t="shared" si="63"/>
        <v>262.66666666999998</v>
      </c>
      <c r="BD570" s="9" t="str">
        <f t="shared" si="64"/>
        <v>-</v>
      </c>
      <c r="BE570" s="5" t="s">
        <v>31</v>
      </c>
      <c r="BF570" s="77"/>
      <c r="BG570" s="77"/>
      <c r="BH570" s="77"/>
    </row>
    <row r="571" spans="1:60" s="26" customFormat="1" ht="15" customHeight="1">
      <c r="A571" s="58" t="s">
        <v>405</v>
      </c>
      <c r="B571" s="58"/>
      <c r="C571" s="11"/>
      <c r="D571" s="11"/>
      <c r="E571" s="58"/>
      <c r="F571" s="11"/>
      <c r="G571" s="58"/>
      <c r="H571" s="11"/>
      <c r="I571" s="58"/>
      <c r="J571" s="11"/>
      <c r="K571" s="5" t="s">
        <v>464</v>
      </c>
      <c r="L571" s="77"/>
      <c r="M571" s="87"/>
      <c r="N571" s="77"/>
      <c r="O571" s="87"/>
      <c r="P571" s="87"/>
      <c r="Q571" s="87"/>
      <c r="R571" s="87"/>
      <c r="S571" s="87"/>
      <c r="T571" s="78"/>
      <c r="U571" s="86"/>
      <c r="V571" s="86"/>
      <c r="W571" s="77"/>
      <c r="X571" s="77"/>
      <c r="Y571" s="77"/>
      <c r="Z571" s="77"/>
      <c r="AA571" s="77"/>
      <c r="AB571" s="77"/>
      <c r="AC571" s="77"/>
      <c r="AD571" s="77"/>
      <c r="AE571" s="77"/>
      <c r="AF571" s="77"/>
      <c r="AG571" s="77"/>
      <c r="AH571" s="77"/>
      <c r="AI571" s="87">
        <v>257</v>
      </c>
      <c r="AJ571" s="77"/>
      <c r="AK571" s="77"/>
      <c r="AL571" s="87"/>
      <c r="AM571" s="87"/>
      <c r="AN571" s="101"/>
      <c r="AO571" s="101"/>
      <c r="AP571" s="86"/>
      <c r="AQ571" s="86"/>
      <c r="AR571" s="86"/>
      <c r="AS571" s="86"/>
      <c r="AT571" s="87"/>
      <c r="AU571" s="5"/>
      <c r="AV571" s="9"/>
      <c r="AW571" s="77"/>
      <c r="AX571" s="77"/>
      <c r="AY571" s="77"/>
      <c r="AZ571" s="77"/>
      <c r="BA571" s="77"/>
      <c r="BB571" s="5">
        <f t="shared" si="62"/>
        <v>1</v>
      </c>
      <c r="BC571" s="9">
        <f t="shared" si="63"/>
        <v>257</v>
      </c>
      <c r="BD571" s="9" t="str">
        <f t="shared" si="64"/>
        <v>-</v>
      </c>
      <c r="BE571" s="5" t="s">
        <v>31</v>
      </c>
      <c r="BF571" s="77"/>
      <c r="BG571" s="77"/>
      <c r="BH571" s="77"/>
    </row>
    <row r="572" spans="1:60" s="77" customFormat="1" ht="15" customHeight="1">
      <c r="A572" s="58" t="s">
        <v>766</v>
      </c>
      <c r="B572" s="58"/>
      <c r="C572" s="11"/>
      <c r="D572" s="11"/>
      <c r="E572" s="58"/>
      <c r="F572" s="11"/>
      <c r="G572" s="58"/>
      <c r="H572" s="11"/>
      <c r="I572" s="58"/>
      <c r="J572" s="11"/>
      <c r="K572" s="5" t="s">
        <v>464</v>
      </c>
      <c r="M572" s="9"/>
      <c r="N572" s="25"/>
      <c r="O572" s="9"/>
      <c r="P572" s="9"/>
      <c r="Q572" s="9"/>
      <c r="R572" s="9"/>
      <c r="S572" s="9"/>
      <c r="T572" s="10"/>
      <c r="U572" s="86"/>
      <c r="V572" s="86"/>
      <c r="W572" s="25"/>
      <c r="X572" s="25"/>
      <c r="Y572" s="25"/>
      <c r="Z572" s="25"/>
      <c r="AA572" s="25"/>
      <c r="AB572" s="25"/>
      <c r="AC572" s="25"/>
      <c r="AD572" s="25"/>
      <c r="AE572" s="25"/>
      <c r="AF572" s="25"/>
      <c r="AG572" s="25"/>
      <c r="AH572" s="25"/>
      <c r="AI572" s="9">
        <v>269.33333333000002</v>
      </c>
      <c r="AJ572" s="25"/>
      <c r="AK572" s="25"/>
      <c r="AL572" s="87"/>
      <c r="AM572" s="87"/>
      <c r="AN572" s="101"/>
      <c r="AO572" s="101"/>
      <c r="AP572" s="102"/>
      <c r="AQ572" s="102"/>
      <c r="AR572" s="86"/>
      <c r="AS572" s="86"/>
      <c r="AT572" s="101"/>
      <c r="AU572" s="9"/>
      <c r="AV572" s="9"/>
      <c r="BB572" s="5">
        <f t="shared" si="62"/>
        <v>1</v>
      </c>
      <c r="BC572" s="9">
        <f t="shared" si="63"/>
        <v>269.33333333000002</v>
      </c>
      <c r="BD572" s="9" t="str">
        <f t="shared" si="64"/>
        <v>-</v>
      </c>
      <c r="BE572" s="5" t="s">
        <v>31</v>
      </c>
    </row>
    <row r="573" spans="1:60" s="77" customFormat="1" ht="15" customHeight="1">
      <c r="A573" s="58" t="s">
        <v>767</v>
      </c>
      <c r="B573" s="58"/>
      <c r="C573" s="11"/>
      <c r="D573" s="11"/>
      <c r="E573" s="58"/>
      <c r="F573" s="11"/>
      <c r="G573" s="58"/>
      <c r="H573" s="11"/>
      <c r="I573" s="58"/>
      <c r="J573" s="11"/>
      <c r="K573" s="5" t="s">
        <v>464</v>
      </c>
      <c r="M573" s="87"/>
      <c r="N573" s="25"/>
      <c r="O573" s="87"/>
      <c r="P573" s="87"/>
      <c r="Q573" s="87"/>
      <c r="R573" s="87"/>
      <c r="S573" s="87"/>
      <c r="T573" s="78"/>
      <c r="U573" s="86"/>
      <c r="V573" s="86"/>
      <c r="W573" s="25"/>
      <c r="X573" s="25"/>
      <c r="Y573" s="25"/>
      <c r="Z573" s="25"/>
      <c r="AA573" s="25"/>
      <c r="AB573" s="25"/>
      <c r="AC573" s="25"/>
      <c r="AD573" s="25"/>
      <c r="AE573" s="25"/>
      <c r="AF573" s="25"/>
      <c r="AG573" s="25"/>
      <c r="AH573" s="25"/>
      <c r="AI573" s="87">
        <v>288.66666666999998</v>
      </c>
      <c r="AJ573" s="25"/>
      <c r="AK573" s="25"/>
      <c r="AL573" s="87"/>
      <c r="AM573" s="87"/>
      <c r="AN573" s="87"/>
      <c r="AO573" s="87"/>
      <c r="AP573" s="86"/>
      <c r="AQ573" s="86"/>
      <c r="AR573" s="86"/>
      <c r="AS573" s="86"/>
      <c r="AT573" s="87"/>
      <c r="AU573" s="5"/>
      <c r="AV573" s="9"/>
      <c r="AW573" s="25"/>
      <c r="BB573" s="5">
        <f t="shared" si="62"/>
        <v>1</v>
      </c>
      <c r="BC573" s="9">
        <f t="shared" si="63"/>
        <v>288.66666666999998</v>
      </c>
      <c r="BD573" s="9" t="str">
        <f t="shared" si="64"/>
        <v>-</v>
      </c>
      <c r="BE573" s="5" t="s">
        <v>31</v>
      </c>
    </row>
    <row r="574" spans="1:60" s="26" customFormat="1" ht="15" customHeight="1">
      <c r="A574" s="4" t="s">
        <v>768</v>
      </c>
      <c r="B574" s="4"/>
      <c r="C574" s="5"/>
      <c r="D574" s="5"/>
      <c r="E574" s="4"/>
      <c r="F574" s="5"/>
      <c r="G574" s="4"/>
      <c r="H574" s="5"/>
      <c r="I574" s="4"/>
      <c r="J574" s="5"/>
      <c r="K574" s="5" t="s">
        <v>464</v>
      </c>
      <c r="L574" s="25"/>
      <c r="M574" s="87"/>
      <c r="N574" s="77"/>
      <c r="O574" s="87"/>
      <c r="P574" s="87"/>
      <c r="Q574" s="87"/>
      <c r="R574" s="87"/>
      <c r="S574" s="87"/>
      <c r="T574" s="78"/>
      <c r="U574" s="86"/>
      <c r="V574" s="86"/>
      <c r="W574" s="77"/>
      <c r="X574" s="77"/>
      <c r="Y574" s="77"/>
      <c r="Z574" s="77"/>
      <c r="AA574" s="77"/>
      <c r="AB574" s="77"/>
      <c r="AC574" s="77"/>
      <c r="AD574" s="77"/>
      <c r="AE574" s="77"/>
      <c r="AF574" s="77"/>
      <c r="AG574" s="77"/>
      <c r="AH574" s="77"/>
      <c r="AI574" s="87">
        <v>121.66666667</v>
      </c>
      <c r="AJ574" s="77"/>
      <c r="AK574" s="77"/>
      <c r="AL574" s="87"/>
      <c r="AM574" s="87"/>
      <c r="AN574" s="87"/>
      <c r="AO574" s="87"/>
      <c r="AP574" s="86"/>
      <c r="AQ574" s="86"/>
      <c r="AR574" s="87"/>
      <c r="AS574" s="87"/>
      <c r="AT574" s="87"/>
      <c r="AU574" s="9"/>
      <c r="AV574" s="9"/>
      <c r="AW574" s="25"/>
      <c r="AX574" s="25"/>
      <c r="AY574" s="25"/>
      <c r="AZ574" s="25"/>
      <c r="BA574" s="25"/>
      <c r="BB574" s="5">
        <f t="shared" si="62"/>
        <v>1</v>
      </c>
      <c r="BC574" s="9">
        <f t="shared" si="63"/>
        <v>121.66666667</v>
      </c>
      <c r="BD574" s="9" t="str">
        <f t="shared" si="64"/>
        <v>-</v>
      </c>
      <c r="BE574" s="331" t="s">
        <v>31</v>
      </c>
      <c r="BF574" s="25"/>
      <c r="BG574" s="25"/>
      <c r="BH574" s="25"/>
    </row>
    <row r="575" spans="1:60" s="26" customFormat="1" ht="15" customHeight="1">
      <c r="A575" s="4" t="s">
        <v>769</v>
      </c>
      <c r="B575" s="4"/>
      <c r="C575" s="5"/>
      <c r="D575" s="5"/>
      <c r="E575" s="4"/>
      <c r="F575" s="5"/>
      <c r="G575" s="4"/>
      <c r="H575" s="5"/>
      <c r="I575" s="4"/>
      <c r="J575" s="5"/>
      <c r="K575" s="5" t="s">
        <v>464</v>
      </c>
      <c r="L575" s="77"/>
      <c r="M575" s="87"/>
      <c r="N575"/>
      <c r="O575" s="87"/>
      <c r="P575" s="87"/>
      <c r="Q575" s="87"/>
      <c r="R575" s="87"/>
      <c r="S575" s="87"/>
      <c r="T575" s="78"/>
      <c r="U575" s="86"/>
      <c r="V575" s="86"/>
      <c r="W575"/>
      <c r="X575"/>
      <c r="Y575"/>
      <c r="Z575"/>
      <c r="AA575"/>
      <c r="AB575"/>
      <c r="AC575"/>
      <c r="AD575"/>
      <c r="AE575"/>
      <c r="AF575"/>
      <c r="AG575"/>
      <c r="AH575"/>
      <c r="AI575" s="87">
        <v>361.66666666999998</v>
      </c>
      <c r="AJ575"/>
      <c r="AK575"/>
      <c r="AL575" s="87"/>
      <c r="AM575" s="87"/>
      <c r="AN575" s="87"/>
      <c r="AO575" s="87"/>
      <c r="AP575" s="86"/>
      <c r="AQ575" s="86"/>
      <c r="AR575" s="86"/>
      <c r="AS575" s="86"/>
      <c r="AT575" s="87"/>
      <c r="AU575" s="5"/>
      <c r="AV575"/>
      <c r="AW575"/>
      <c r="AX575" s="77"/>
      <c r="AY575" s="77"/>
      <c r="AZ575" s="77"/>
      <c r="BA575" s="77"/>
      <c r="BB575" s="5">
        <f t="shared" si="62"/>
        <v>1</v>
      </c>
      <c r="BC575" s="9">
        <f t="shared" si="63"/>
        <v>361.66666666999998</v>
      </c>
      <c r="BD575" s="9" t="str">
        <f t="shared" si="64"/>
        <v>-</v>
      </c>
      <c r="BE575" s="5" t="s">
        <v>31</v>
      </c>
      <c r="BF575" s="77"/>
      <c r="BG575" s="77"/>
      <c r="BH575" s="77"/>
    </row>
    <row r="576" spans="1:60" s="77" customFormat="1" ht="15" customHeight="1">
      <c r="A576" s="4" t="s">
        <v>770</v>
      </c>
      <c r="B576" s="4"/>
      <c r="C576" s="5"/>
      <c r="D576" s="5"/>
      <c r="E576" s="4"/>
      <c r="F576" s="5"/>
      <c r="G576" s="4"/>
      <c r="H576" s="5"/>
      <c r="I576" s="4"/>
      <c r="J576" s="5"/>
      <c r="K576" s="5" t="s">
        <v>464</v>
      </c>
      <c r="M576" s="87"/>
      <c r="O576" s="87"/>
      <c r="P576" s="87"/>
      <c r="Q576" s="87"/>
      <c r="R576" s="87"/>
      <c r="S576" s="87"/>
      <c r="T576" s="78"/>
      <c r="U576" s="86"/>
      <c r="V576" s="86"/>
      <c r="AI576" s="87">
        <v>258</v>
      </c>
      <c r="AL576" s="87"/>
      <c r="AM576" s="87"/>
      <c r="AN576" s="87"/>
      <c r="AO576" s="87"/>
      <c r="AP576" s="86"/>
      <c r="AQ576" s="86"/>
      <c r="AR576" s="87"/>
      <c r="AS576" s="87"/>
      <c r="AT576" s="87"/>
      <c r="AU576" s="5"/>
      <c r="AV576" s="9"/>
      <c r="AW576" s="25"/>
      <c r="BB576" s="5">
        <f t="shared" si="62"/>
        <v>1</v>
      </c>
      <c r="BC576" s="9">
        <f t="shared" si="63"/>
        <v>258</v>
      </c>
      <c r="BD576" s="9" t="str">
        <f t="shared" si="64"/>
        <v>-</v>
      </c>
      <c r="BE576" s="5" t="s">
        <v>31</v>
      </c>
    </row>
    <row r="577" spans="1:60" s="77" customFormat="1" ht="15" customHeight="1">
      <c r="A577" s="4" t="s">
        <v>771</v>
      </c>
      <c r="B577" s="4"/>
      <c r="C577" s="5"/>
      <c r="D577" s="5"/>
      <c r="E577" s="4"/>
      <c r="F577" s="5"/>
      <c r="G577" s="4"/>
      <c r="H577" s="5"/>
      <c r="I577" s="4"/>
      <c r="J577" s="5"/>
      <c r="K577" s="5" t="s">
        <v>464</v>
      </c>
      <c r="L577" s="25"/>
      <c r="M577" s="87"/>
      <c r="O577" s="87"/>
      <c r="P577" s="87"/>
      <c r="Q577" s="87"/>
      <c r="R577" s="87"/>
      <c r="S577" s="87"/>
      <c r="T577" s="78"/>
      <c r="U577" s="86"/>
      <c r="V577" s="86"/>
      <c r="AI577" s="87">
        <v>118.66666667</v>
      </c>
      <c r="AL577" s="87"/>
      <c r="AM577" s="87"/>
      <c r="AN577" s="87"/>
      <c r="AO577" s="87"/>
      <c r="AP577" s="86"/>
      <c r="AQ577" s="86"/>
      <c r="AR577" s="87"/>
      <c r="AS577" s="87"/>
      <c r="AT577" s="87"/>
      <c r="AU577" s="5"/>
      <c r="AV577" s="9"/>
      <c r="AX577" s="25"/>
      <c r="AY577" s="25"/>
      <c r="AZ577" s="25"/>
      <c r="BA577" s="25"/>
      <c r="BB577" s="5">
        <f t="shared" si="62"/>
        <v>1</v>
      </c>
      <c r="BC577" s="9">
        <f t="shared" si="63"/>
        <v>118.66666667</v>
      </c>
      <c r="BD577" s="9" t="str">
        <f t="shared" si="64"/>
        <v>-</v>
      </c>
      <c r="BE577" s="331" t="s">
        <v>31</v>
      </c>
      <c r="BF577" s="25"/>
      <c r="BG577" s="25"/>
      <c r="BH577" s="25"/>
    </row>
    <row r="578" spans="1:60" s="25" customFormat="1" ht="15" customHeight="1">
      <c r="A578" s="4" t="s">
        <v>772</v>
      </c>
      <c r="B578" s="4"/>
      <c r="C578" s="5"/>
      <c r="D578" s="5"/>
      <c r="E578" s="4"/>
      <c r="F578" s="5"/>
      <c r="G578" s="4"/>
      <c r="H578" s="5"/>
      <c r="I578" s="4"/>
      <c r="J578" s="5"/>
      <c r="K578" s="5" t="s">
        <v>464</v>
      </c>
      <c r="M578" s="87"/>
      <c r="N578" s="77"/>
      <c r="O578" s="87"/>
      <c r="P578" s="87"/>
      <c r="Q578" s="87"/>
      <c r="R578" s="87"/>
      <c r="S578" s="87"/>
      <c r="T578" s="78"/>
      <c r="U578" s="86"/>
      <c r="V578" s="86"/>
      <c r="W578" s="77"/>
      <c r="X578" s="77"/>
      <c r="Y578" s="77"/>
      <c r="Z578" s="77"/>
      <c r="AA578" s="77"/>
      <c r="AB578" s="77"/>
      <c r="AC578" s="77"/>
      <c r="AD578" s="77"/>
      <c r="AE578" s="77"/>
      <c r="AF578" s="77"/>
      <c r="AG578" s="77"/>
      <c r="AH578" s="77"/>
      <c r="AI578" s="87">
        <v>319.5</v>
      </c>
      <c r="AJ578" s="77"/>
      <c r="AK578" s="77"/>
      <c r="AL578" s="87"/>
      <c r="AM578" s="87"/>
      <c r="AN578" s="87"/>
      <c r="AO578" s="87"/>
      <c r="AP578" s="86"/>
      <c r="AQ578" s="86"/>
      <c r="AR578" s="86"/>
      <c r="AS578" s="86"/>
      <c r="AT578" s="87"/>
      <c r="AU578" s="5"/>
      <c r="AV578" s="9"/>
      <c r="AW578" s="77"/>
      <c r="BB578" s="5">
        <f t="shared" si="62"/>
        <v>1</v>
      </c>
      <c r="BC578" s="9">
        <f t="shared" si="63"/>
        <v>319.5</v>
      </c>
      <c r="BD578" s="9" t="str">
        <f t="shared" si="64"/>
        <v>-</v>
      </c>
      <c r="BE578" s="331" t="s">
        <v>31</v>
      </c>
    </row>
    <row r="579" spans="1:60" s="77" customFormat="1" ht="15" customHeight="1">
      <c r="A579" s="4" t="s">
        <v>609</v>
      </c>
      <c r="B579" s="4"/>
      <c r="C579" s="5"/>
      <c r="D579" s="5"/>
      <c r="E579" s="4"/>
      <c r="F579" s="5"/>
      <c r="G579" s="4"/>
      <c r="H579" s="5"/>
      <c r="I579" s="4"/>
      <c r="J579" s="5"/>
      <c r="K579" s="5" t="s">
        <v>464</v>
      </c>
      <c r="L579" s="25"/>
      <c r="M579" s="87"/>
      <c r="N579"/>
      <c r="O579" s="87"/>
      <c r="P579" s="87"/>
      <c r="Q579" s="87"/>
      <c r="R579" s="87"/>
      <c r="S579" s="87"/>
      <c r="T579" s="78"/>
      <c r="U579" s="86"/>
      <c r="V579" s="86"/>
      <c r="W579"/>
      <c r="X579"/>
      <c r="Y579"/>
      <c r="Z579"/>
      <c r="AA579"/>
      <c r="AB579"/>
      <c r="AC579"/>
      <c r="AD579"/>
      <c r="AE579"/>
      <c r="AF579"/>
      <c r="AG579"/>
      <c r="AH579"/>
      <c r="AI579" s="87">
        <v>331.33333333000002</v>
      </c>
      <c r="AJ579"/>
      <c r="AK579"/>
      <c r="AL579" s="87"/>
      <c r="AM579" s="87"/>
      <c r="AN579" s="87"/>
      <c r="AO579" s="87"/>
      <c r="AP579" s="86"/>
      <c r="AQ579" s="86"/>
      <c r="AR579" s="86"/>
      <c r="AS579" s="86"/>
      <c r="AT579" s="87"/>
      <c r="AU579" s="5"/>
      <c r="AV579"/>
      <c r="AW579"/>
      <c r="AX579" s="25"/>
      <c r="AY579" s="25"/>
      <c r="AZ579" s="25"/>
      <c r="BA579" s="25"/>
      <c r="BB579" s="5">
        <f t="shared" si="62"/>
        <v>1</v>
      </c>
      <c r="BC579" s="9">
        <f t="shared" si="63"/>
        <v>331.33333333000002</v>
      </c>
      <c r="BD579" s="9" t="str">
        <f t="shared" si="64"/>
        <v>-</v>
      </c>
      <c r="BE579" s="331" t="s">
        <v>31</v>
      </c>
      <c r="BF579" s="25"/>
      <c r="BG579" s="25"/>
      <c r="BH579" s="25"/>
    </row>
    <row r="580" spans="1:60" s="26" customFormat="1" ht="15" customHeight="1">
      <c r="A580" s="4" t="s">
        <v>773</v>
      </c>
      <c r="B580" s="4"/>
      <c r="C580" s="5"/>
      <c r="D580" s="5"/>
      <c r="E580" s="4"/>
      <c r="F580" s="5"/>
      <c r="G580" s="4"/>
      <c r="H580" s="5"/>
      <c r="I580" s="4"/>
      <c r="J580" s="5"/>
      <c r="K580" s="5" t="s">
        <v>464</v>
      </c>
      <c r="L580" s="25"/>
      <c r="M580" s="87"/>
      <c r="N580" s="77"/>
      <c r="O580" s="87"/>
      <c r="P580" s="87"/>
      <c r="Q580" s="87"/>
      <c r="R580" s="87"/>
      <c r="S580" s="87"/>
      <c r="T580" s="78"/>
      <c r="U580" s="86"/>
      <c r="V580" s="86"/>
      <c r="W580" s="77"/>
      <c r="X580" s="77"/>
      <c r="Y580" s="77"/>
      <c r="Z580" s="77"/>
      <c r="AA580" s="77"/>
      <c r="AB580" s="77"/>
      <c r="AC580" s="77"/>
      <c r="AD580" s="77"/>
      <c r="AE580" s="77"/>
      <c r="AF580" s="77"/>
      <c r="AG580" s="77"/>
      <c r="AH580" s="77"/>
      <c r="AI580" s="87">
        <v>223.66666667000001</v>
      </c>
      <c r="AJ580" s="77"/>
      <c r="AK580" s="77"/>
      <c r="AL580" s="87"/>
      <c r="AM580" s="87"/>
      <c r="AN580" s="87"/>
      <c r="AO580" s="87"/>
      <c r="AP580" s="86"/>
      <c r="AQ580" s="86"/>
      <c r="AR580" s="86"/>
      <c r="AS580" s="86"/>
      <c r="AT580" s="87"/>
      <c r="AU580" s="9"/>
      <c r="AV580" s="9"/>
      <c r="AW580" s="77"/>
      <c r="AX580" s="25"/>
      <c r="AY580" s="25"/>
      <c r="AZ580" s="25"/>
      <c r="BA580" s="25"/>
      <c r="BB580" s="5">
        <f t="shared" si="62"/>
        <v>1</v>
      </c>
      <c r="BC580" s="9">
        <f t="shared" si="63"/>
        <v>223.66666667000001</v>
      </c>
      <c r="BD580" s="9" t="str">
        <f t="shared" si="64"/>
        <v>-</v>
      </c>
      <c r="BE580" s="331" t="s">
        <v>31</v>
      </c>
      <c r="BF580" s="25"/>
      <c r="BG580" s="25"/>
      <c r="BH580" s="25"/>
    </row>
    <row r="581" spans="1:60" s="25" customFormat="1" ht="15" customHeight="1">
      <c r="A581" s="4" t="s">
        <v>612</v>
      </c>
      <c r="B581" s="4"/>
      <c r="C581" s="5"/>
      <c r="D581" s="5"/>
      <c r="E581" s="4"/>
      <c r="F581" s="5"/>
      <c r="G581" s="4"/>
      <c r="H581" s="5"/>
      <c r="I581" s="4"/>
      <c r="J581" s="5"/>
      <c r="K581" s="5" t="s">
        <v>464</v>
      </c>
      <c r="L581" s="77"/>
      <c r="M581" s="87"/>
      <c r="N581"/>
      <c r="O581" s="87"/>
      <c r="P581" s="87"/>
      <c r="Q581" s="87"/>
      <c r="R581" s="87"/>
      <c r="S581" s="87"/>
      <c r="T581" s="78"/>
      <c r="U581" s="86"/>
      <c r="V581" s="86"/>
      <c r="W581"/>
      <c r="X581"/>
      <c r="Y581"/>
      <c r="Z581"/>
      <c r="AA581"/>
      <c r="AB581"/>
      <c r="AC581"/>
      <c r="AD581"/>
      <c r="AE581"/>
      <c r="AF581"/>
      <c r="AG581"/>
      <c r="AH581"/>
      <c r="AI581" s="87">
        <v>361.66666666999998</v>
      </c>
      <c r="AJ581"/>
      <c r="AK581"/>
      <c r="AL581" s="87"/>
      <c r="AM581" s="87"/>
      <c r="AN581" s="87"/>
      <c r="AO581" s="87"/>
      <c r="AP581" s="86"/>
      <c r="AQ581" s="86"/>
      <c r="AR581" s="86"/>
      <c r="AS581" s="86"/>
      <c r="AT581" s="87"/>
      <c r="AU581" s="5"/>
      <c r="AV581"/>
      <c r="AW581"/>
      <c r="AX581" s="77"/>
      <c r="AY581" s="77"/>
      <c r="AZ581" s="77"/>
      <c r="BA581" s="77"/>
      <c r="BB581" s="5">
        <f t="shared" si="62"/>
        <v>1</v>
      </c>
      <c r="BC581" s="9">
        <f t="shared" si="63"/>
        <v>361.66666666999998</v>
      </c>
      <c r="BD581" s="9" t="str">
        <f t="shared" si="64"/>
        <v>-</v>
      </c>
      <c r="BE581" s="5" t="s">
        <v>31</v>
      </c>
      <c r="BF581" s="77"/>
      <c r="BG581" s="77"/>
      <c r="BH581" s="77"/>
    </row>
    <row r="582" spans="1:60" s="26" customFormat="1" ht="15" customHeight="1">
      <c r="A582" s="4" t="s">
        <v>774</v>
      </c>
      <c r="B582" s="4"/>
      <c r="C582" s="5"/>
      <c r="D582" s="5"/>
      <c r="E582" s="4"/>
      <c r="F582" s="5"/>
      <c r="G582" s="4"/>
      <c r="H582" s="5"/>
      <c r="I582" s="4"/>
      <c r="J582" s="5"/>
      <c r="K582" s="5" t="s">
        <v>464</v>
      </c>
      <c r="L582" s="77"/>
      <c r="M582" s="87"/>
      <c r="N582"/>
      <c r="O582" s="87"/>
      <c r="P582" s="87"/>
      <c r="Q582" s="87"/>
      <c r="R582" s="87"/>
      <c r="S582" s="87"/>
      <c r="T582" s="78"/>
      <c r="U582" s="86"/>
      <c r="V582" s="86"/>
      <c r="W582"/>
      <c r="X582"/>
      <c r="Y582"/>
      <c r="Z582"/>
      <c r="AA582"/>
      <c r="AB582"/>
      <c r="AC582"/>
      <c r="AD582"/>
      <c r="AE582"/>
      <c r="AF582"/>
      <c r="AG582"/>
      <c r="AH582"/>
      <c r="AI582" s="87">
        <v>324.66666666999998</v>
      </c>
      <c r="AJ582"/>
      <c r="AK582"/>
      <c r="AL582" s="87"/>
      <c r="AM582" s="87"/>
      <c r="AN582" s="87"/>
      <c r="AO582" s="87"/>
      <c r="AP582" s="86"/>
      <c r="AQ582" s="86"/>
      <c r="AR582" s="86"/>
      <c r="AS582" s="86"/>
      <c r="AT582" s="87"/>
      <c r="AU582" s="5"/>
      <c r="AV582"/>
      <c r="AW582"/>
      <c r="AX582" s="77"/>
      <c r="AY582" s="77"/>
      <c r="AZ582" s="77"/>
      <c r="BA582" s="77"/>
      <c r="BB582" s="5">
        <f t="shared" si="62"/>
        <v>1</v>
      </c>
      <c r="BC582" s="9">
        <f t="shared" si="63"/>
        <v>324.66666666999998</v>
      </c>
      <c r="BD582" s="9" t="str">
        <f t="shared" si="64"/>
        <v>-</v>
      </c>
      <c r="BE582" s="5" t="s">
        <v>31</v>
      </c>
      <c r="BF582" s="77"/>
      <c r="BG582" s="77"/>
      <c r="BH582" s="77"/>
    </row>
    <row r="583" spans="1:60" s="77" customFormat="1" ht="15" customHeight="1">
      <c r="A583" s="58" t="s">
        <v>595</v>
      </c>
      <c r="B583" s="58"/>
      <c r="C583" s="11"/>
      <c r="D583" s="11"/>
      <c r="E583" s="58"/>
      <c r="F583" s="11"/>
      <c r="G583" s="58"/>
      <c r="H583" s="11"/>
      <c r="I583" s="58"/>
      <c r="J583" s="11"/>
      <c r="K583" s="5" t="s">
        <v>464</v>
      </c>
      <c r="M583" s="87"/>
      <c r="O583" s="87"/>
      <c r="P583" s="87"/>
      <c r="Q583" s="87"/>
      <c r="R583" s="87"/>
      <c r="S583" s="87"/>
      <c r="T583" s="78"/>
      <c r="U583" s="86"/>
      <c r="V583" s="86"/>
      <c r="AI583" s="87">
        <v>295.5</v>
      </c>
      <c r="AL583" s="87"/>
      <c r="AM583" s="87"/>
      <c r="AN583" s="87"/>
      <c r="AO583" s="87"/>
      <c r="AP583" s="86"/>
      <c r="AQ583" s="86"/>
      <c r="AR583" s="86"/>
      <c r="AS583" s="86"/>
      <c r="AT583" s="87"/>
      <c r="AU583" s="5"/>
      <c r="AV583" s="9"/>
      <c r="AW583" s="25"/>
      <c r="BB583" s="5">
        <f t="shared" si="62"/>
        <v>1</v>
      </c>
      <c r="BC583" s="9">
        <f t="shared" si="63"/>
        <v>295.5</v>
      </c>
      <c r="BD583" s="9" t="str">
        <f t="shared" si="64"/>
        <v>-</v>
      </c>
      <c r="BE583" s="5" t="s">
        <v>31</v>
      </c>
    </row>
    <row r="584" spans="1:60" s="25" customFormat="1" ht="15" customHeight="1">
      <c r="A584" s="4" t="s">
        <v>434</v>
      </c>
      <c r="B584" s="4"/>
      <c r="C584" s="5"/>
      <c r="D584" s="5"/>
      <c r="E584" s="4"/>
      <c r="F584" s="5"/>
      <c r="G584" s="4"/>
      <c r="H584" s="5"/>
      <c r="I584" s="4"/>
      <c r="J584" s="5"/>
      <c r="K584" s="5" t="s">
        <v>464</v>
      </c>
      <c r="L584" s="77"/>
      <c r="M584" s="87"/>
      <c r="N584"/>
      <c r="O584" s="87"/>
      <c r="P584" s="87"/>
      <c r="Q584" s="87"/>
      <c r="R584" s="87"/>
      <c r="S584" s="87"/>
      <c r="T584" s="78"/>
      <c r="U584" s="86"/>
      <c r="V584" s="86"/>
      <c r="W584"/>
      <c r="X584"/>
      <c r="Y584"/>
      <c r="Z584"/>
      <c r="AA584"/>
      <c r="AB584"/>
      <c r="AC584"/>
      <c r="AD584"/>
      <c r="AE584"/>
      <c r="AF584"/>
      <c r="AG584"/>
      <c r="AH584"/>
      <c r="AI584" s="87">
        <v>471.5</v>
      </c>
      <c r="AJ584"/>
      <c r="AK584"/>
      <c r="AL584" s="87"/>
      <c r="AM584" s="87"/>
      <c r="AN584" s="87"/>
      <c r="AO584" s="87"/>
      <c r="AP584" s="86"/>
      <c r="AQ584" s="86"/>
      <c r="AR584" s="86"/>
      <c r="AS584" s="86"/>
      <c r="AT584" s="87"/>
      <c r="AU584" s="5"/>
      <c r="AV584"/>
      <c r="AW584"/>
      <c r="AX584" s="77"/>
      <c r="AY584" s="77"/>
      <c r="AZ584" s="77"/>
      <c r="BA584" s="77"/>
      <c r="BB584" s="5">
        <f t="shared" si="62"/>
        <v>1</v>
      </c>
      <c r="BC584" s="9">
        <f t="shared" si="63"/>
        <v>471.5</v>
      </c>
      <c r="BD584" s="9" t="str">
        <f t="shared" si="64"/>
        <v>-</v>
      </c>
      <c r="BE584" s="5" t="s">
        <v>31</v>
      </c>
      <c r="BF584" s="77"/>
      <c r="BG584" s="77"/>
      <c r="BH584" s="77"/>
    </row>
    <row r="585" spans="1:60" s="25" customFormat="1" ht="15" customHeight="1">
      <c r="A585" s="4" t="s">
        <v>617</v>
      </c>
      <c r="B585" s="4"/>
      <c r="C585" s="5"/>
      <c r="D585" s="5"/>
      <c r="E585" s="4"/>
      <c r="F585" s="5"/>
      <c r="G585" s="4"/>
      <c r="H585" s="5"/>
      <c r="I585" s="4"/>
      <c r="J585" s="5"/>
      <c r="K585" s="5" t="s">
        <v>464</v>
      </c>
      <c r="L585" s="77"/>
      <c r="M585" s="87"/>
      <c r="N585"/>
      <c r="O585" s="87"/>
      <c r="P585" s="87"/>
      <c r="Q585" s="87"/>
      <c r="R585" s="87"/>
      <c r="S585" s="87"/>
      <c r="T585" s="78"/>
      <c r="U585" s="86"/>
      <c r="V585" s="86"/>
      <c r="W585"/>
      <c r="X585"/>
      <c r="Y585"/>
      <c r="Z585"/>
      <c r="AA585"/>
      <c r="AB585"/>
      <c r="AC585"/>
      <c r="AD585"/>
      <c r="AE585"/>
      <c r="AF585"/>
      <c r="AG585"/>
      <c r="AH585"/>
      <c r="AI585" s="87">
        <v>338.5</v>
      </c>
      <c r="AJ585"/>
      <c r="AK585"/>
      <c r="AL585" s="87"/>
      <c r="AM585" s="87"/>
      <c r="AN585" s="87"/>
      <c r="AO585" s="87"/>
      <c r="AP585" s="86"/>
      <c r="AQ585" s="86"/>
      <c r="AR585" s="86"/>
      <c r="AS585" s="86"/>
      <c r="AT585" s="87"/>
      <c r="AU585" s="5"/>
      <c r="AV585"/>
      <c r="AW585"/>
      <c r="AX585" s="77"/>
      <c r="AY585" s="77"/>
      <c r="AZ585" s="77"/>
      <c r="BA585" s="77"/>
      <c r="BB585" s="5">
        <f t="shared" si="62"/>
        <v>1</v>
      </c>
      <c r="BC585" s="9">
        <f t="shared" si="63"/>
        <v>338.5</v>
      </c>
      <c r="BD585" s="9" t="str">
        <f t="shared" si="64"/>
        <v>-</v>
      </c>
      <c r="BE585" s="5" t="s">
        <v>31</v>
      </c>
      <c r="BF585" s="77"/>
      <c r="BG585" s="77"/>
      <c r="BH585" s="77"/>
    </row>
    <row r="586" spans="1:60" s="25" customFormat="1" ht="15" customHeight="1">
      <c r="A586" s="58" t="s">
        <v>775</v>
      </c>
      <c r="B586" s="58"/>
      <c r="C586" s="11"/>
      <c r="D586" s="11"/>
      <c r="E586" s="58"/>
      <c r="F586" s="11"/>
      <c r="G586" s="58"/>
      <c r="H586" s="11"/>
      <c r="I586" s="58"/>
      <c r="J586" s="11"/>
      <c r="K586" s="5" t="s">
        <v>464</v>
      </c>
      <c r="L586" s="77"/>
      <c r="M586" s="87"/>
      <c r="O586" s="87"/>
      <c r="P586" s="87"/>
      <c r="Q586" s="87"/>
      <c r="R586" s="87"/>
      <c r="S586" s="87"/>
      <c r="T586" s="78"/>
      <c r="U586" s="86"/>
      <c r="V586" s="86"/>
      <c r="AI586" s="87">
        <v>298.75</v>
      </c>
      <c r="AL586" s="87"/>
      <c r="AM586" s="87"/>
      <c r="AN586" s="87"/>
      <c r="AO586" s="87"/>
      <c r="AP586" s="86"/>
      <c r="AQ586" s="86"/>
      <c r="AR586" s="86"/>
      <c r="AS586" s="86"/>
      <c r="AT586" s="87"/>
      <c r="AU586" s="5"/>
      <c r="AV586" s="9"/>
      <c r="AW586" s="77"/>
      <c r="AX586" s="77"/>
      <c r="AY586" s="77"/>
      <c r="AZ586" s="77"/>
      <c r="BA586" s="77"/>
      <c r="BB586" s="5">
        <f t="shared" si="62"/>
        <v>1</v>
      </c>
      <c r="BC586" s="9">
        <f t="shared" si="63"/>
        <v>298.75</v>
      </c>
      <c r="BD586" s="9" t="str">
        <f t="shared" si="64"/>
        <v>-</v>
      </c>
      <c r="BE586" s="5" t="s">
        <v>31</v>
      </c>
      <c r="BF586" s="77"/>
      <c r="BG586" s="77"/>
      <c r="BH586" s="77"/>
    </row>
    <row r="587" spans="1:60" s="26" customFormat="1" ht="15" customHeight="1">
      <c r="A587" s="1" t="s">
        <v>105</v>
      </c>
      <c r="B587" s="1"/>
      <c r="C587" s="331"/>
      <c r="D587" s="331"/>
      <c r="E587" s="1"/>
      <c r="F587" s="331"/>
      <c r="G587" s="1"/>
      <c r="H587" s="331"/>
      <c r="I587" s="1"/>
      <c r="J587" s="331"/>
      <c r="K587" s="5" t="s">
        <v>464</v>
      </c>
      <c r="L587" s="5" t="s">
        <v>464</v>
      </c>
      <c r="M587" s="331" t="s">
        <v>464</v>
      </c>
      <c r="N587" s="331" t="s">
        <v>464</v>
      </c>
      <c r="O587" s="331" t="s">
        <v>464</v>
      </c>
      <c r="P587" s="331" t="s">
        <v>464</v>
      </c>
      <c r="Q587" s="1" t="s">
        <v>464</v>
      </c>
      <c r="R587" s="1" t="s">
        <v>464</v>
      </c>
      <c r="S587" s="7"/>
      <c r="T587" s="73"/>
      <c r="U587" s="8"/>
      <c r="V587" s="8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84">
        <v>291.66666666999998</v>
      </c>
      <c r="AJ587" s="7">
        <v>279.60977000000003</v>
      </c>
      <c r="AK587" s="7">
        <v>253.94320600000003</v>
      </c>
      <c r="AL587" s="7">
        <v>249</v>
      </c>
      <c r="AM587" s="7">
        <v>248.26950499999998</v>
      </c>
      <c r="AN587" s="7">
        <v>438.53710999999993</v>
      </c>
      <c r="AO587" s="7">
        <v>169.06043</v>
      </c>
      <c r="AP587" s="7">
        <v>359.50860000000006</v>
      </c>
      <c r="AQ587" s="25"/>
      <c r="AR587" s="25"/>
      <c r="AS587" s="25"/>
      <c r="AT587" s="25"/>
      <c r="AU587" s="25"/>
      <c r="AV587" s="25"/>
      <c r="AW587" s="25"/>
      <c r="AX587" s="25"/>
      <c r="AY587" s="25"/>
      <c r="AZ587" s="25"/>
      <c r="BA587" s="25"/>
      <c r="BB587" s="5">
        <f t="shared" si="62"/>
        <v>3</v>
      </c>
      <c r="BC587" s="9">
        <f t="shared" si="63"/>
        <v>275.07321422333337</v>
      </c>
      <c r="BD587" s="9">
        <f t="shared" si="64"/>
        <v>275.07321422333337</v>
      </c>
      <c r="BE587" s="331">
        <v>275.07321422333337</v>
      </c>
      <c r="BF587" s="25"/>
      <c r="BG587" s="25"/>
      <c r="BH587" s="25"/>
    </row>
    <row r="588" spans="1:60" s="77" customFormat="1" ht="15" customHeight="1">
      <c r="A588" s="4" t="s">
        <v>620</v>
      </c>
      <c r="B588" s="4"/>
      <c r="C588" s="5"/>
      <c r="D588" s="5"/>
      <c r="E588" s="4"/>
      <c r="F588" s="5"/>
      <c r="G588" s="4"/>
      <c r="H588" s="5"/>
      <c r="I588" s="4"/>
      <c r="J588" s="5"/>
      <c r="K588" s="5" t="s">
        <v>464</v>
      </c>
      <c r="L588" s="5" t="s">
        <v>464</v>
      </c>
      <c r="M588" s="9"/>
      <c r="N588" s="9"/>
      <c r="O588" s="9"/>
      <c r="P588" s="9"/>
      <c r="Q588" s="9"/>
      <c r="R588" s="9"/>
      <c r="S588" s="9"/>
      <c r="T588" s="10"/>
      <c r="U588" s="11"/>
      <c r="V588" s="11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87">
        <v>313</v>
      </c>
      <c r="AJ588" s="9">
        <v>346.99827800000003</v>
      </c>
      <c r="AL588" s="11"/>
      <c r="AM588" s="11"/>
      <c r="AN588" s="9"/>
      <c r="AO588" s="9"/>
      <c r="AP588" s="9"/>
      <c r="BB588" s="5">
        <f t="shared" si="62"/>
        <v>2</v>
      </c>
      <c r="BC588" s="9">
        <f t="shared" si="63"/>
        <v>329.99913900000001</v>
      </c>
      <c r="BD588" s="9" t="str">
        <f t="shared" si="64"/>
        <v>330*</v>
      </c>
      <c r="BE588" s="5" t="s">
        <v>776</v>
      </c>
    </row>
    <row r="589" spans="1:60" s="83" customFormat="1">
      <c r="A589" s="83" t="s">
        <v>151</v>
      </c>
      <c r="C589" s="88"/>
      <c r="D589" s="88"/>
      <c r="F589" s="88"/>
      <c r="H589" s="88"/>
      <c r="J589" s="88"/>
      <c r="K589" s="84" t="s">
        <v>624</v>
      </c>
      <c r="M589" s="84"/>
      <c r="N589" s="84"/>
      <c r="O589" s="84"/>
      <c r="P589" s="84"/>
      <c r="Q589" s="84"/>
      <c r="R589" s="84"/>
      <c r="S589" s="84"/>
      <c r="T589" s="79"/>
      <c r="U589" s="84"/>
      <c r="V589" s="84"/>
      <c r="W589" s="84"/>
      <c r="X589" s="84"/>
      <c r="Y589" s="85"/>
      <c r="Z589" s="85"/>
      <c r="AA589" s="85"/>
      <c r="AB589" s="85"/>
      <c r="AC589" s="85"/>
      <c r="AD589" s="85"/>
      <c r="AE589" s="85"/>
      <c r="AF589" s="85"/>
      <c r="AG589" s="85"/>
      <c r="AH589" s="85"/>
      <c r="AI589" s="84">
        <v>329.20333600000004</v>
      </c>
      <c r="AJ589" s="85"/>
      <c r="AK589" s="85"/>
      <c r="AL589" s="4"/>
      <c r="AM589" s="100"/>
      <c r="AN589" s="91"/>
      <c r="BB589" s="5">
        <f t="shared" ref="BB589:BB608" si="65">COUNTA(AI589:AK589)</f>
        <v>1</v>
      </c>
      <c r="BC589" s="9">
        <f t="shared" ref="BC589:BC608" si="66">AVERAGE(AI589:AK589)</f>
        <v>329.20333600000004</v>
      </c>
      <c r="BD589" s="9" t="str">
        <f t="shared" ref="BD589:BD608" si="67">IF(BB589=3,BC589,IF(BB589=2,ROUND(BC589,0)&amp;"*",IF(BB589=1,"-")))</f>
        <v>-</v>
      </c>
      <c r="BE589" s="88" t="s">
        <v>31</v>
      </c>
    </row>
    <row r="590" spans="1:60">
      <c r="A590" s="4" t="s">
        <v>777</v>
      </c>
      <c r="K590" s="87" t="s">
        <v>624</v>
      </c>
      <c r="L590" s="5" t="s">
        <v>624</v>
      </c>
      <c r="M590" s="87"/>
      <c r="N590" s="87"/>
      <c r="O590" s="87"/>
      <c r="P590" s="87"/>
      <c r="Q590" s="87"/>
      <c r="R590" s="87"/>
      <c r="S590" s="87"/>
      <c r="T590" s="78"/>
      <c r="U590" s="87"/>
      <c r="V590" s="87"/>
      <c r="W590" s="87"/>
      <c r="X590" s="87"/>
      <c r="Y590" s="86"/>
      <c r="Z590" s="86"/>
      <c r="AA590" s="86"/>
      <c r="AB590" s="86"/>
      <c r="AC590" s="86"/>
      <c r="AD590" s="86"/>
      <c r="AE590" s="86"/>
      <c r="AF590" s="86"/>
      <c r="AG590" s="86"/>
      <c r="AH590" s="86"/>
      <c r="AI590" s="87">
        <v>353.40228000000002</v>
      </c>
      <c r="AJ590" s="87">
        <v>405.01692000000003</v>
      </c>
      <c r="AK590" s="86"/>
      <c r="AM590" s="86"/>
      <c r="AN590" s="9"/>
      <c r="AW590" s="4"/>
      <c r="AX590" s="4"/>
      <c r="AY590" s="4"/>
      <c r="AZ590" s="4"/>
      <c r="BA590" s="4"/>
      <c r="BB590" s="5">
        <f t="shared" si="65"/>
        <v>2</v>
      </c>
      <c r="BC590" s="9">
        <f t="shared" si="66"/>
        <v>379.20960000000002</v>
      </c>
      <c r="BD590" s="9" t="str">
        <f t="shared" si="67"/>
        <v>379*</v>
      </c>
      <c r="BE590" s="5" t="s">
        <v>778</v>
      </c>
    </row>
    <row r="591" spans="1:60" s="89" customFormat="1">
      <c r="A591" s="4" t="s">
        <v>393</v>
      </c>
      <c r="B591" s="4"/>
      <c r="C591" s="5"/>
      <c r="D591" s="5"/>
      <c r="E591" s="4"/>
      <c r="F591" s="5"/>
      <c r="G591" s="4"/>
      <c r="H591" s="5"/>
      <c r="I591" s="4"/>
      <c r="J591" s="5"/>
      <c r="K591" s="87" t="s">
        <v>624</v>
      </c>
      <c r="L591" s="4"/>
      <c r="M591" s="87"/>
      <c r="N591" s="87"/>
      <c r="O591" s="87"/>
      <c r="P591" s="87"/>
      <c r="Q591" s="87"/>
      <c r="R591" s="87"/>
      <c r="S591" s="87"/>
      <c r="T591" s="78"/>
      <c r="U591" s="87"/>
      <c r="V591" s="87"/>
      <c r="W591" s="87"/>
      <c r="X591" s="87"/>
      <c r="Y591" s="86"/>
      <c r="Z591" s="86"/>
      <c r="AA591" s="86"/>
      <c r="AB591" s="86"/>
      <c r="AC591" s="86"/>
      <c r="AD591" s="86"/>
      <c r="AE591" s="86"/>
      <c r="AF591" s="86"/>
      <c r="AG591" s="86"/>
      <c r="AH591" s="86"/>
      <c r="AI591" s="87">
        <v>316.41810199999998</v>
      </c>
      <c r="AJ591" s="86"/>
      <c r="AK591" s="86"/>
      <c r="AL591" s="1"/>
      <c r="AM591" s="92"/>
      <c r="AN591" s="9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5">
        <f t="shared" si="65"/>
        <v>1</v>
      </c>
      <c r="BC591" s="9">
        <f t="shared" si="66"/>
        <v>316.41810199999998</v>
      </c>
      <c r="BD591" s="9" t="str">
        <f t="shared" si="67"/>
        <v>-</v>
      </c>
      <c r="BE591" s="5" t="s">
        <v>31</v>
      </c>
      <c r="BF591" s="4"/>
      <c r="BG591" s="4"/>
      <c r="BH591" s="4"/>
    </row>
    <row r="592" spans="1:60">
      <c r="A592" s="4" t="s">
        <v>681</v>
      </c>
      <c r="K592" s="87" t="s">
        <v>624</v>
      </c>
      <c r="M592" s="87"/>
      <c r="N592" s="87"/>
      <c r="O592" s="87"/>
      <c r="P592" s="87"/>
      <c r="Q592" s="87"/>
      <c r="R592" s="87"/>
      <c r="S592" s="87"/>
      <c r="T592" s="78"/>
      <c r="U592" s="87"/>
      <c r="V592" s="87"/>
      <c r="W592" s="87"/>
      <c r="X592" s="87"/>
      <c r="Y592" s="86"/>
      <c r="Z592" s="86"/>
      <c r="AA592" s="86"/>
      <c r="AB592" s="86"/>
      <c r="AC592" s="86"/>
      <c r="AD592" s="86"/>
      <c r="AE592" s="86"/>
      <c r="AF592" s="86"/>
      <c r="AG592" s="86"/>
      <c r="AH592" s="86"/>
      <c r="AI592" s="87">
        <v>274.69934799999993</v>
      </c>
      <c r="AJ592" s="86"/>
      <c r="AK592" s="86"/>
      <c r="AL592" s="4"/>
      <c r="AM592" s="92"/>
      <c r="AN592" s="9"/>
      <c r="AW592" s="4"/>
      <c r="AX592" s="4"/>
      <c r="AY592" s="4"/>
      <c r="AZ592" s="4"/>
      <c r="BA592" s="4"/>
      <c r="BB592" s="5">
        <f t="shared" si="65"/>
        <v>1</v>
      </c>
      <c r="BC592" s="9">
        <f t="shared" si="66"/>
        <v>274.69934799999993</v>
      </c>
      <c r="BD592" s="9" t="str">
        <f t="shared" si="67"/>
        <v>-</v>
      </c>
      <c r="BE592" s="5" t="s">
        <v>31</v>
      </c>
    </row>
    <row r="593" spans="1:60">
      <c r="A593" s="1" t="s">
        <v>779</v>
      </c>
      <c r="B593" s="1"/>
      <c r="C593" s="331"/>
      <c r="D593" s="331"/>
      <c r="E593" s="1"/>
      <c r="F593" s="331"/>
      <c r="G593" s="1"/>
      <c r="H593" s="331"/>
      <c r="I593" s="1"/>
      <c r="J593" s="331"/>
      <c r="K593" s="87" t="s">
        <v>624</v>
      </c>
      <c r="L593" s="5" t="s">
        <v>624</v>
      </c>
      <c r="M593" s="84"/>
      <c r="N593" s="84"/>
      <c r="O593" s="84"/>
      <c r="P593" s="84"/>
      <c r="Q593" s="84"/>
      <c r="R593" s="84"/>
      <c r="S593" s="84"/>
      <c r="T593" s="79"/>
      <c r="U593" s="84"/>
      <c r="V593" s="84"/>
      <c r="W593" s="84"/>
      <c r="X593" s="84"/>
      <c r="Y593" s="85"/>
      <c r="Z593" s="85"/>
      <c r="AA593" s="85"/>
      <c r="AB593" s="85"/>
      <c r="AC593" s="85"/>
      <c r="AD593" s="85"/>
      <c r="AE593" s="85"/>
      <c r="AF593" s="85"/>
      <c r="AG593" s="85"/>
      <c r="AH593" s="85"/>
      <c r="AI593" s="87">
        <v>427.20154399999996</v>
      </c>
      <c r="AJ593" s="84">
        <v>375.93487800000008</v>
      </c>
      <c r="AK593" s="85"/>
      <c r="AL593" s="331"/>
      <c r="AM593" s="85"/>
      <c r="AN593" s="7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5">
        <f t="shared" si="65"/>
        <v>2</v>
      </c>
      <c r="BC593" s="9">
        <f t="shared" si="66"/>
        <v>401.56821100000002</v>
      </c>
      <c r="BD593" s="9" t="str">
        <f t="shared" si="67"/>
        <v>402*</v>
      </c>
      <c r="BE593" s="331" t="s">
        <v>676</v>
      </c>
      <c r="BF593" s="1"/>
      <c r="BG593" s="1"/>
      <c r="BH593" s="1"/>
    </row>
    <row r="594" spans="1:60">
      <c r="A594" s="83" t="s">
        <v>638</v>
      </c>
      <c r="B594" s="83"/>
      <c r="C594" s="88"/>
      <c r="D594" s="88"/>
      <c r="E594" s="83"/>
      <c r="F594" s="88"/>
      <c r="G594" s="83"/>
      <c r="H594" s="88"/>
      <c r="I594" s="83"/>
      <c r="J594" s="88"/>
      <c r="K594" s="87" t="s">
        <v>624</v>
      </c>
      <c r="L594" s="5" t="s">
        <v>624</v>
      </c>
      <c r="M594" s="331" t="s">
        <v>624</v>
      </c>
      <c r="N594" s="331" t="s">
        <v>624</v>
      </c>
      <c r="O594" s="331" t="s">
        <v>624</v>
      </c>
      <c r="P594" s="331" t="s">
        <v>624</v>
      </c>
      <c r="Q594" s="1" t="s">
        <v>624</v>
      </c>
      <c r="R594" s="84"/>
      <c r="S594" s="84"/>
      <c r="T594" s="79"/>
      <c r="U594" s="84"/>
      <c r="V594" s="84"/>
      <c r="W594" s="84"/>
      <c r="X594" s="84"/>
      <c r="Y594" s="85"/>
      <c r="Z594" s="85"/>
      <c r="AA594" s="85"/>
      <c r="AB594" s="85"/>
      <c r="AC594" s="85"/>
      <c r="AD594" s="85"/>
      <c r="AE594" s="85"/>
      <c r="AF594" s="85"/>
      <c r="AG594" s="85"/>
      <c r="AH594" s="85"/>
      <c r="AI594" s="84">
        <v>350.17074400000001</v>
      </c>
      <c r="AJ594" s="84">
        <v>223.29222300000004</v>
      </c>
      <c r="AK594" s="84">
        <v>280.62379399999998</v>
      </c>
      <c r="AL594" s="331">
        <v>251</v>
      </c>
      <c r="AM594" s="74">
        <v>232.836725</v>
      </c>
      <c r="AN594" s="7">
        <v>250.81215499999999</v>
      </c>
      <c r="AO594" s="7">
        <v>270.04785499999997</v>
      </c>
      <c r="AP594" s="83"/>
      <c r="AQ594" s="83"/>
      <c r="AR594" s="83"/>
      <c r="AS594" s="83"/>
      <c r="AT594" s="83"/>
      <c r="AU594" s="83"/>
      <c r="AV594" s="83"/>
      <c r="AW594" s="83"/>
      <c r="AX594" s="83"/>
      <c r="AY594" s="83"/>
      <c r="AZ594" s="83"/>
      <c r="BA594" s="83"/>
      <c r="BB594" s="5">
        <f t="shared" si="65"/>
        <v>3</v>
      </c>
      <c r="BC594" s="9">
        <f t="shared" si="66"/>
        <v>284.69558699999999</v>
      </c>
      <c r="BD594" s="9">
        <f t="shared" si="67"/>
        <v>284.69558699999999</v>
      </c>
      <c r="BE594" s="88">
        <v>284.69558699999999</v>
      </c>
      <c r="BF594" s="83"/>
      <c r="BG594" s="83"/>
      <c r="BH594" s="83"/>
    </row>
    <row r="595" spans="1:60" s="89" customFormat="1">
      <c r="A595" s="4" t="s">
        <v>369</v>
      </c>
      <c r="B595" s="4"/>
      <c r="C595" s="5"/>
      <c r="D595" s="5"/>
      <c r="E595" s="4"/>
      <c r="F595" s="5"/>
      <c r="G595" s="4"/>
      <c r="H595" s="5"/>
      <c r="I595" s="4"/>
      <c r="J595" s="5"/>
      <c r="K595" s="87" t="s">
        <v>624</v>
      </c>
      <c r="L595" s="4"/>
      <c r="M595" s="87"/>
      <c r="N595" s="87"/>
      <c r="O595" s="87"/>
      <c r="P595" s="87"/>
      <c r="Q595" s="87"/>
      <c r="R595" s="87"/>
      <c r="S595" s="87"/>
      <c r="T595" s="78"/>
      <c r="U595" s="87"/>
      <c r="V595" s="87"/>
      <c r="W595" s="87"/>
      <c r="X595" s="87"/>
      <c r="Y595" s="86"/>
      <c r="Z595" s="86"/>
      <c r="AA595" s="86"/>
      <c r="AB595" s="86"/>
      <c r="AC595" s="86"/>
      <c r="AD595" s="86"/>
      <c r="AE595" s="86"/>
      <c r="AF595" s="86"/>
      <c r="AG595" s="86"/>
      <c r="AH595" s="86"/>
      <c r="AI595" s="87">
        <v>253.61921199999998</v>
      </c>
      <c r="AJ595" s="86"/>
      <c r="AK595" s="86"/>
      <c r="AL595" s="4"/>
      <c r="AM595" s="92"/>
      <c r="AN595" s="9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5">
        <f t="shared" si="65"/>
        <v>1</v>
      </c>
      <c r="BC595" s="9">
        <f t="shared" si="66"/>
        <v>253.61921199999998</v>
      </c>
      <c r="BD595" s="9" t="str">
        <f t="shared" si="67"/>
        <v>-</v>
      </c>
      <c r="BE595" s="5" t="s">
        <v>31</v>
      </c>
      <c r="BF595" s="4"/>
      <c r="BG595" s="4"/>
      <c r="BH595" s="4"/>
    </row>
    <row r="596" spans="1:60">
      <c r="A596" s="4" t="s">
        <v>659</v>
      </c>
      <c r="K596" s="87" t="s">
        <v>624</v>
      </c>
      <c r="M596" s="87"/>
      <c r="N596" s="87"/>
      <c r="O596" s="87"/>
      <c r="P596" s="87"/>
      <c r="Q596" s="87"/>
      <c r="R596" s="87"/>
      <c r="S596" s="87"/>
      <c r="T596" s="78"/>
      <c r="U596" s="87"/>
      <c r="V596" s="87"/>
      <c r="W596" s="87"/>
      <c r="X596" s="87"/>
      <c r="Y596" s="86"/>
      <c r="Z596" s="86"/>
      <c r="AA596" s="86"/>
      <c r="AB596" s="86"/>
      <c r="AC596" s="86"/>
      <c r="AD596" s="86"/>
      <c r="AE596" s="86"/>
      <c r="AF596" s="86"/>
      <c r="AG596" s="86"/>
      <c r="AH596" s="86"/>
      <c r="AI596" s="87">
        <v>329.29727600000001</v>
      </c>
      <c r="AJ596" s="86"/>
      <c r="AK596" s="86"/>
      <c r="AL596" s="4"/>
      <c r="AM596" s="86"/>
      <c r="AN596" s="9"/>
      <c r="AW596" s="4"/>
      <c r="AX596" s="4"/>
      <c r="AY596" s="4"/>
      <c r="AZ596" s="4"/>
      <c r="BA596" s="4"/>
      <c r="BB596" s="5">
        <f t="shared" si="65"/>
        <v>1</v>
      </c>
      <c r="BC596" s="9">
        <f t="shared" si="66"/>
        <v>329.29727600000001</v>
      </c>
      <c r="BD596" s="9" t="str">
        <f t="shared" si="67"/>
        <v>-</v>
      </c>
      <c r="BE596" s="5" t="s">
        <v>31</v>
      </c>
    </row>
    <row r="597" spans="1:60" s="89" customFormat="1">
      <c r="A597" s="4" t="s">
        <v>780</v>
      </c>
      <c r="B597" s="4"/>
      <c r="C597" s="5"/>
      <c r="D597" s="5"/>
      <c r="E597" s="4"/>
      <c r="F597" s="5"/>
      <c r="G597" s="4"/>
      <c r="H597" s="5"/>
      <c r="I597" s="4"/>
      <c r="J597" s="5"/>
      <c r="K597" s="87" t="s">
        <v>624</v>
      </c>
      <c r="L597" s="4"/>
      <c r="M597" s="87"/>
      <c r="N597" s="87"/>
      <c r="O597" s="87"/>
      <c r="P597" s="87"/>
      <c r="Q597" s="87"/>
      <c r="R597" s="87"/>
      <c r="S597" s="87"/>
      <c r="T597" s="78"/>
      <c r="U597" s="87"/>
      <c r="V597" s="87"/>
      <c r="W597" s="87"/>
      <c r="X597" s="87"/>
      <c r="Y597" s="86"/>
      <c r="Z597" s="86"/>
      <c r="AA597" s="86"/>
      <c r="AB597" s="86"/>
      <c r="AC597" s="86"/>
      <c r="AD597" s="86"/>
      <c r="AE597" s="86"/>
      <c r="AF597" s="86"/>
      <c r="AG597" s="86"/>
      <c r="AH597" s="86"/>
      <c r="AI597" s="87">
        <v>268.43354999999997</v>
      </c>
      <c r="AJ597" s="86"/>
      <c r="AK597" s="86"/>
      <c r="AL597" s="4"/>
      <c r="AM597" s="92"/>
      <c r="AN597" s="9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5">
        <f t="shared" si="65"/>
        <v>1</v>
      </c>
      <c r="BC597" s="9">
        <f t="shared" si="66"/>
        <v>268.43354999999997</v>
      </c>
      <c r="BD597" s="9" t="str">
        <f t="shared" si="67"/>
        <v>-</v>
      </c>
      <c r="BE597" s="5" t="s">
        <v>31</v>
      </c>
      <c r="BF597" s="4"/>
      <c r="BG597" s="4"/>
      <c r="BH597" s="4"/>
    </row>
    <row r="598" spans="1:60">
      <c r="A598" s="4" t="s">
        <v>398</v>
      </c>
      <c r="K598" s="87" t="s">
        <v>624</v>
      </c>
      <c r="L598" s="5" t="s">
        <v>624</v>
      </c>
      <c r="M598" s="5" t="s">
        <v>624</v>
      </c>
      <c r="N598" s="5" t="s">
        <v>781</v>
      </c>
      <c r="O598" s="87"/>
      <c r="P598" s="87"/>
      <c r="Q598" s="87"/>
      <c r="R598" s="87"/>
      <c r="S598" s="87"/>
      <c r="T598" s="78"/>
      <c r="U598" s="87"/>
      <c r="V598" s="87"/>
      <c r="W598" s="87"/>
      <c r="X598" s="87"/>
      <c r="Y598" s="86"/>
      <c r="Z598" s="86"/>
      <c r="AA598" s="86"/>
      <c r="AB598" s="86"/>
      <c r="AC598" s="86"/>
      <c r="AD598" s="86"/>
      <c r="AE598" s="86"/>
      <c r="AF598" s="86"/>
      <c r="AG598" s="86"/>
      <c r="AH598" s="86"/>
      <c r="AI598" s="87">
        <v>354.94289600000002</v>
      </c>
      <c r="AJ598" s="87">
        <v>290.97268200000008</v>
      </c>
      <c r="AK598" s="87">
        <v>433.44749800000005</v>
      </c>
      <c r="AL598" s="5">
        <v>374</v>
      </c>
      <c r="AM598" s="86"/>
      <c r="AN598" s="9"/>
      <c r="AW598" s="4"/>
      <c r="AX598" s="4"/>
      <c r="AY598" s="4"/>
      <c r="AZ598" s="4"/>
      <c r="BA598" s="4"/>
      <c r="BB598" s="5">
        <f t="shared" si="65"/>
        <v>3</v>
      </c>
      <c r="BC598" s="9">
        <f t="shared" si="66"/>
        <v>359.78769200000005</v>
      </c>
      <c r="BD598" s="9">
        <f t="shared" si="67"/>
        <v>359.78769200000005</v>
      </c>
      <c r="BE598" s="5">
        <v>359.78769200000005</v>
      </c>
    </row>
    <row r="599" spans="1:60">
      <c r="A599" s="4" t="s">
        <v>782</v>
      </c>
      <c r="K599" s="87" t="s">
        <v>624</v>
      </c>
      <c r="M599" s="87"/>
      <c r="N599" s="87"/>
      <c r="O599" s="87"/>
      <c r="P599" s="87"/>
      <c r="Q599" s="87"/>
      <c r="R599" s="87"/>
      <c r="S599" s="87"/>
      <c r="T599" s="78"/>
      <c r="U599" s="87"/>
      <c r="V599" s="87"/>
      <c r="W599" s="87"/>
      <c r="X599" s="87"/>
      <c r="Y599" s="86"/>
      <c r="Z599" s="86"/>
      <c r="AA599" s="86"/>
      <c r="AB599" s="86"/>
      <c r="AC599" s="86"/>
      <c r="AD599" s="86"/>
      <c r="AE599" s="86"/>
      <c r="AF599" s="86"/>
      <c r="AG599" s="86"/>
      <c r="AH599" s="86"/>
      <c r="AI599" s="87">
        <v>415.75965199999996</v>
      </c>
      <c r="AJ599" s="86"/>
      <c r="AK599" s="86"/>
      <c r="AL599" s="4"/>
      <c r="AM599" s="86"/>
      <c r="AN599" s="9"/>
      <c r="AW599" s="4"/>
      <c r="AX599" s="4"/>
      <c r="AY599" s="4"/>
      <c r="AZ599" s="4"/>
      <c r="BA599" s="4"/>
      <c r="BB599" s="5">
        <f t="shared" si="65"/>
        <v>1</v>
      </c>
      <c r="BC599" s="9">
        <f t="shared" si="66"/>
        <v>415.75965199999996</v>
      </c>
      <c r="BD599" s="9" t="str">
        <f t="shared" si="67"/>
        <v>-</v>
      </c>
      <c r="BE599" s="5" t="s">
        <v>31</v>
      </c>
    </row>
    <row r="600" spans="1:60" s="83" customFormat="1">
      <c r="A600" s="4" t="s">
        <v>783</v>
      </c>
      <c r="B600" s="4"/>
      <c r="C600" s="5"/>
      <c r="D600" s="5"/>
      <c r="E600" s="4"/>
      <c r="F600" s="5"/>
      <c r="G600" s="4"/>
      <c r="H600" s="5"/>
      <c r="I600" s="4"/>
      <c r="J600" s="5"/>
      <c r="K600" s="87" t="s">
        <v>624</v>
      </c>
      <c r="L600" s="4"/>
      <c r="M600" s="87"/>
      <c r="N600" s="87"/>
      <c r="O600" s="87"/>
      <c r="P600" s="87"/>
      <c r="Q600" s="87"/>
      <c r="R600" s="87"/>
      <c r="S600" s="87"/>
      <c r="T600" s="78"/>
      <c r="U600" s="87"/>
      <c r="V600" s="87"/>
      <c r="W600" s="87"/>
      <c r="X600" s="87"/>
      <c r="Y600" s="86"/>
      <c r="Z600" s="86"/>
      <c r="AA600" s="86"/>
      <c r="AB600" s="86"/>
      <c r="AC600" s="86"/>
      <c r="AD600" s="86"/>
      <c r="AE600" s="86"/>
      <c r="AF600" s="86"/>
      <c r="AG600" s="86"/>
      <c r="AH600" s="86"/>
      <c r="AI600" s="87">
        <v>437.12160799999998</v>
      </c>
      <c r="AJ600" s="86"/>
      <c r="AK600" s="86"/>
      <c r="AL600" s="4"/>
      <c r="AM600" s="86"/>
      <c r="AN600" s="9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5">
        <f t="shared" si="65"/>
        <v>1</v>
      </c>
      <c r="BC600" s="9">
        <f t="shared" si="66"/>
        <v>437.12160799999998</v>
      </c>
      <c r="BD600" s="9" t="str">
        <f t="shared" si="67"/>
        <v>-</v>
      </c>
      <c r="BE600" s="5" t="s">
        <v>31</v>
      </c>
      <c r="BF600" s="4"/>
      <c r="BG600" s="4"/>
      <c r="BH600" s="4"/>
    </row>
    <row r="601" spans="1:60">
      <c r="A601" s="4" t="s">
        <v>573</v>
      </c>
      <c r="K601" s="87" t="s">
        <v>624</v>
      </c>
      <c r="L601" s="89"/>
      <c r="M601" s="87"/>
      <c r="N601" s="87"/>
      <c r="O601" s="87"/>
      <c r="P601" s="87"/>
      <c r="Q601" s="87"/>
      <c r="R601" s="87"/>
      <c r="S601" s="87"/>
      <c r="T601" s="78"/>
      <c r="U601" s="87"/>
      <c r="V601" s="87"/>
      <c r="W601" s="87"/>
      <c r="X601" s="87"/>
      <c r="Y601" s="86"/>
      <c r="Z601" s="86"/>
      <c r="AA601" s="86"/>
      <c r="AB601" s="86"/>
      <c r="AC601" s="86"/>
      <c r="AD601" s="86"/>
      <c r="AE601" s="86"/>
      <c r="AF601" s="86"/>
      <c r="AG601" s="86"/>
      <c r="AH601" s="86"/>
      <c r="AI601" s="87">
        <v>327.86938800000001</v>
      </c>
      <c r="AJ601" s="86"/>
      <c r="AK601" s="86"/>
      <c r="AL601" s="4"/>
      <c r="AM601" s="5"/>
      <c r="AN601" s="9"/>
      <c r="AS601" s="89"/>
      <c r="AT601" s="89"/>
      <c r="AU601" s="89"/>
      <c r="AV601" s="89"/>
      <c r="AW601" s="89"/>
      <c r="AX601" s="89"/>
      <c r="AY601" s="89"/>
      <c r="AZ601" s="89"/>
      <c r="BA601" s="89"/>
      <c r="BB601" s="5">
        <f t="shared" si="65"/>
        <v>1</v>
      </c>
      <c r="BC601" s="9">
        <f t="shared" si="66"/>
        <v>327.86938800000001</v>
      </c>
      <c r="BD601" s="9" t="str">
        <f t="shared" si="67"/>
        <v>-</v>
      </c>
      <c r="BE601" s="90" t="s">
        <v>31</v>
      </c>
      <c r="BF601" s="89"/>
      <c r="BG601" s="89"/>
      <c r="BH601" s="89"/>
    </row>
    <row r="602" spans="1:60">
      <c r="A602" s="4" t="s">
        <v>395</v>
      </c>
      <c r="K602" s="87" t="s">
        <v>624</v>
      </c>
      <c r="L602" s="89"/>
      <c r="M602" s="87"/>
      <c r="N602" s="87"/>
      <c r="O602" s="87"/>
      <c r="P602" s="87"/>
      <c r="Q602" s="87"/>
      <c r="R602" s="87"/>
      <c r="S602" s="87"/>
      <c r="T602" s="78"/>
      <c r="U602" s="87"/>
      <c r="V602" s="87"/>
      <c r="W602" s="87"/>
      <c r="X602" s="87"/>
      <c r="Y602" s="86"/>
      <c r="Z602" s="86"/>
      <c r="AA602" s="86"/>
      <c r="AB602" s="86"/>
      <c r="AC602" s="86"/>
      <c r="AD602" s="86"/>
      <c r="AE602" s="86"/>
      <c r="AF602" s="86"/>
      <c r="AG602" s="86"/>
      <c r="AH602" s="86"/>
      <c r="AI602" s="87">
        <v>242.27125999999998</v>
      </c>
      <c r="AJ602" s="86"/>
      <c r="AK602" s="86"/>
      <c r="AL602" s="4"/>
      <c r="AM602" s="5"/>
      <c r="AN602" s="9"/>
      <c r="AS602" s="89"/>
      <c r="AT602" s="89"/>
      <c r="AU602" s="89"/>
      <c r="AV602" s="89"/>
      <c r="AW602" s="89"/>
      <c r="AX602" s="89"/>
      <c r="AY602" s="89"/>
      <c r="AZ602" s="89"/>
      <c r="BA602" s="89"/>
      <c r="BB602" s="5">
        <f t="shared" si="65"/>
        <v>1</v>
      </c>
      <c r="BC602" s="9">
        <f t="shared" si="66"/>
        <v>242.27125999999998</v>
      </c>
      <c r="BD602" s="9" t="str">
        <f t="shared" si="67"/>
        <v>-</v>
      </c>
      <c r="BE602" s="90" t="s">
        <v>31</v>
      </c>
      <c r="BF602" s="89"/>
      <c r="BG602" s="89"/>
      <c r="BH602" s="89"/>
    </row>
    <row r="603" spans="1:60">
      <c r="A603" s="4" t="s">
        <v>595</v>
      </c>
      <c r="K603" s="87" t="s">
        <v>624</v>
      </c>
      <c r="L603" s="5" t="s">
        <v>624</v>
      </c>
      <c r="M603" s="87"/>
      <c r="N603" s="87"/>
      <c r="O603" s="87"/>
      <c r="P603" s="87"/>
      <c r="Q603" s="87"/>
      <c r="R603" s="87"/>
      <c r="S603" s="87"/>
      <c r="T603" s="78"/>
      <c r="U603" s="87"/>
      <c r="V603" s="87"/>
      <c r="W603" s="87"/>
      <c r="X603" s="87"/>
      <c r="Y603" s="86"/>
      <c r="Z603" s="86"/>
      <c r="AA603" s="86"/>
      <c r="AB603" s="86"/>
      <c r="AC603" s="86"/>
      <c r="AD603" s="86"/>
      <c r="AE603" s="86"/>
      <c r="AF603" s="86"/>
      <c r="AG603" s="86"/>
      <c r="AH603" s="86"/>
      <c r="AI603" s="87">
        <v>335.816712</v>
      </c>
      <c r="AJ603" s="87">
        <v>315.0216190000001</v>
      </c>
      <c r="AK603" s="86"/>
      <c r="AM603" s="86"/>
      <c r="AN603" s="9"/>
      <c r="AW603" s="4"/>
      <c r="AX603" s="4"/>
      <c r="AY603" s="4"/>
      <c r="AZ603" s="4"/>
      <c r="BA603" s="4"/>
      <c r="BB603" s="5">
        <f t="shared" si="65"/>
        <v>2</v>
      </c>
      <c r="BC603" s="9">
        <f t="shared" si="66"/>
        <v>325.41916550000008</v>
      </c>
      <c r="BD603" s="9" t="str">
        <f t="shared" si="67"/>
        <v>325*</v>
      </c>
      <c r="BE603" s="5" t="s">
        <v>546</v>
      </c>
    </row>
    <row r="604" spans="1:60">
      <c r="A604" s="89" t="s">
        <v>784</v>
      </c>
      <c r="B604" s="89"/>
      <c r="C604" s="90"/>
      <c r="D604" s="90"/>
      <c r="E604" s="89"/>
      <c r="F604" s="90"/>
      <c r="G604" s="89"/>
      <c r="H604" s="90"/>
      <c r="I604" s="89"/>
      <c r="J604" s="90"/>
      <c r="K604" s="87" t="s">
        <v>624</v>
      </c>
      <c r="M604" s="87"/>
      <c r="N604" s="87"/>
      <c r="O604" s="87"/>
      <c r="P604" s="87"/>
      <c r="Q604" s="87"/>
      <c r="R604" s="87"/>
      <c r="S604" s="87"/>
      <c r="T604" s="78"/>
      <c r="U604" s="87"/>
      <c r="V604" s="87"/>
      <c r="W604" s="87"/>
      <c r="X604" s="87"/>
      <c r="Y604" s="86"/>
      <c r="Z604" s="86"/>
      <c r="AA604" s="86"/>
      <c r="AB604" s="86"/>
      <c r="AC604" s="86"/>
      <c r="AD604" s="86"/>
      <c r="AE604" s="86"/>
      <c r="AF604" s="86"/>
      <c r="AG604" s="86"/>
      <c r="AH604" s="86"/>
      <c r="AI604" s="87">
        <v>568.95700399999998</v>
      </c>
      <c r="AJ604" s="86"/>
      <c r="AK604" s="86"/>
      <c r="AL604" s="4"/>
      <c r="AM604" s="86"/>
      <c r="AN604" s="94"/>
      <c r="AO604" s="89"/>
      <c r="AP604" s="89"/>
      <c r="AQ604" s="89"/>
      <c r="AR604" s="89"/>
      <c r="AW604" s="4"/>
      <c r="AX604" s="4"/>
      <c r="AY604" s="4"/>
      <c r="AZ604" s="4"/>
      <c r="BA604" s="4"/>
      <c r="BB604" s="5">
        <f t="shared" si="65"/>
        <v>1</v>
      </c>
      <c r="BC604" s="9">
        <f t="shared" si="66"/>
        <v>568.95700399999998</v>
      </c>
      <c r="BD604" s="9" t="str">
        <f t="shared" si="67"/>
        <v>-</v>
      </c>
      <c r="BE604" s="5" t="s">
        <v>31</v>
      </c>
    </row>
    <row r="605" spans="1:60">
      <c r="A605" s="89" t="s">
        <v>675</v>
      </c>
      <c r="B605" s="89"/>
      <c r="C605" s="90"/>
      <c r="D605" s="90"/>
      <c r="E605" s="89"/>
      <c r="F605" s="90"/>
      <c r="G605" s="89"/>
      <c r="H605" s="90"/>
      <c r="I605" s="89"/>
      <c r="J605" s="90"/>
      <c r="K605" s="87" t="s">
        <v>624</v>
      </c>
      <c r="M605" s="87"/>
      <c r="N605" s="87"/>
      <c r="O605" s="87"/>
      <c r="P605" s="87"/>
      <c r="Q605" s="87"/>
      <c r="R605" s="87"/>
      <c r="S605" s="87"/>
      <c r="T605" s="78"/>
      <c r="U605" s="87"/>
      <c r="V605" s="87"/>
      <c r="W605" s="87"/>
      <c r="X605" s="87"/>
      <c r="Y605" s="86"/>
      <c r="Z605" s="86"/>
      <c r="AA605" s="86"/>
      <c r="AB605" s="86"/>
      <c r="AC605" s="86"/>
      <c r="AD605" s="86"/>
      <c r="AE605" s="86"/>
      <c r="AF605" s="86"/>
      <c r="AG605" s="86"/>
      <c r="AH605" s="86"/>
      <c r="AI605" s="87">
        <v>397.23468400000002</v>
      </c>
      <c r="AJ605" s="86"/>
      <c r="AK605" s="86"/>
      <c r="AL605" s="89"/>
      <c r="AM605" s="86"/>
      <c r="AN605" s="94"/>
      <c r="AO605" s="89"/>
      <c r="AP605" s="89"/>
      <c r="AQ605" s="89"/>
      <c r="AR605" s="89"/>
      <c r="AW605" s="4"/>
      <c r="AX605" s="4"/>
      <c r="AY605" s="4"/>
      <c r="AZ605" s="4"/>
      <c r="BA605" s="4"/>
      <c r="BB605" s="5">
        <f t="shared" si="65"/>
        <v>1</v>
      </c>
      <c r="BC605" s="9">
        <f t="shared" si="66"/>
        <v>397.23468400000002</v>
      </c>
      <c r="BD605" s="9" t="str">
        <f t="shared" si="67"/>
        <v>-</v>
      </c>
      <c r="BE605" s="5" t="s">
        <v>31</v>
      </c>
    </row>
    <row r="606" spans="1:60">
      <c r="A606" s="4" t="s">
        <v>677</v>
      </c>
      <c r="K606" s="87" t="s">
        <v>624</v>
      </c>
      <c r="M606" s="87"/>
      <c r="N606" s="87"/>
      <c r="O606" s="87"/>
      <c r="P606" s="87"/>
      <c r="Q606" s="87"/>
      <c r="R606" s="87"/>
      <c r="S606" s="87"/>
      <c r="T606" s="78"/>
      <c r="U606" s="87"/>
      <c r="V606" s="87"/>
      <c r="W606" s="87"/>
      <c r="X606" s="87"/>
      <c r="Y606" s="86"/>
      <c r="Z606" s="86"/>
      <c r="AA606" s="86"/>
      <c r="AB606" s="86"/>
      <c r="AC606" s="86"/>
      <c r="AD606" s="86"/>
      <c r="AE606" s="86"/>
      <c r="AF606" s="86"/>
      <c r="AG606" s="86"/>
      <c r="AH606" s="86"/>
      <c r="AI606" s="87">
        <v>236.559708</v>
      </c>
      <c r="AJ606" s="86"/>
      <c r="AK606" s="86"/>
      <c r="AL606" s="83"/>
      <c r="AM606" s="5"/>
      <c r="AN606" s="9"/>
      <c r="AW606" s="4"/>
      <c r="AX606" s="4"/>
      <c r="AY606" s="4"/>
      <c r="AZ606" s="4"/>
      <c r="BA606" s="4"/>
      <c r="BB606" s="5">
        <f t="shared" si="65"/>
        <v>1</v>
      </c>
      <c r="BC606" s="9">
        <f t="shared" si="66"/>
        <v>236.559708</v>
      </c>
      <c r="BD606" s="9" t="str">
        <f t="shared" si="67"/>
        <v>-</v>
      </c>
      <c r="BE606" s="5" t="s">
        <v>31</v>
      </c>
    </row>
    <row r="607" spans="1:60" s="89" customFormat="1">
      <c r="A607" s="4" t="s">
        <v>679</v>
      </c>
      <c r="B607" s="4"/>
      <c r="C607" s="5"/>
      <c r="D607" s="5"/>
      <c r="E607" s="4"/>
      <c r="F607" s="5"/>
      <c r="G607" s="4"/>
      <c r="H607" s="5"/>
      <c r="I607" s="4"/>
      <c r="J607" s="5"/>
      <c r="K607" s="87" t="s">
        <v>624</v>
      </c>
      <c r="L607" s="4"/>
      <c r="M607" s="87"/>
      <c r="N607" s="87"/>
      <c r="O607" s="87"/>
      <c r="P607" s="87"/>
      <c r="Q607" s="87"/>
      <c r="R607" s="87"/>
      <c r="S607" s="87"/>
      <c r="T607" s="78"/>
      <c r="U607" s="87"/>
      <c r="V607" s="87"/>
      <c r="W607" s="87"/>
      <c r="X607" s="87"/>
      <c r="Y607" s="86"/>
      <c r="Z607" s="86"/>
      <c r="AA607" s="86"/>
      <c r="AB607" s="86"/>
      <c r="AC607" s="86"/>
      <c r="AD607" s="86"/>
      <c r="AE607" s="86"/>
      <c r="AF607" s="86"/>
      <c r="AG607" s="86"/>
      <c r="AH607" s="86"/>
      <c r="AI607" s="87">
        <v>322.10147199999994</v>
      </c>
      <c r="AJ607" s="86"/>
      <c r="AK607" s="86"/>
      <c r="AL607" s="4"/>
      <c r="AM607" s="86"/>
      <c r="AN607" s="9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5">
        <f t="shared" si="65"/>
        <v>1</v>
      </c>
      <c r="BC607" s="9">
        <f t="shared" si="66"/>
        <v>322.10147199999994</v>
      </c>
      <c r="BD607" s="9" t="str">
        <f t="shared" si="67"/>
        <v>-</v>
      </c>
      <c r="BE607" s="5" t="s">
        <v>31</v>
      </c>
      <c r="BF607" s="4"/>
      <c r="BG607" s="4"/>
      <c r="BH607" s="4"/>
    </row>
    <row r="608" spans="1:60" s="1" customFormat="1">
      <c r="A608" s="1" t="s">
        <v>182</v>
      </c>
      <c r="C608" s="331"/>
      <c r="D608" s="331"/>
      <c r="F608" s="331"/>
      <c r="H608" s="331"/>
      <c r="J608" s="331"/>
      <c r="K608" s="87" t="s">
        <v>624</v>
      </c>
      <c r="L608" s="5" t="s">
        <v>624</v>
      </c>
      <c r="M608" s="84"/>
      <c r="N608" s="84"/>
      <c r="O608" s="84"/>
      <c r="P608" s="84"/>
      <c r="Q608" s="84"/>
      <c r="R608" s="84"/>
      <c r="S608" s="84"/>
      <c r="T608" s="79"/>
      <c r="U608" s="84"/>
      <c r="V608" s="84"/>
      <c r="W608" s="84"/>
      <c r="X608" s="84"/>
      <c r="Y608" s="85"/>
      <c r="Z608" s="85"/>
      <c r="AA608" s="85"/>
      <c r="AB608" s="85"/>
      <c r="AC608" s="85"/>
      <c r="AD608" s="85"/>
      <c r="AE608" s="85"/>
      <c r="AF608" s="85"/>
      <c r="AG608" s="85"/>
      <c r="AH608" s="85"/>
      <c r="AI608" s="84">
        <v>326.685744</v>
      </c>
      <c r="AJ608" s="84">
        <v>265.24040400000001</v>
      </c>
      <c r="AK608" s="85"/>
      <c r="AL608" s="331"/>
      <c r="AM608" s="85"/>
      <c r="AN608" s="7"/>
      <c r="BB608" s="5">
        <f t="shared" si="65"/>
        <v>2</v>
      </c>
      <c r="BC608" s="9">
        <f t="shared" si="66"/>
        <v>295.96307400000001</v>
      </c>
      <c r="BD608" s="9" t="str">
        <f t="shared" si="67"/>
        <v>296*</v>
      </c>
      <c r="BE608" s="331" t="s">
        <v>785</v>
      </c>
    </row>
    <row r="609" spans="1:60" customFormat="1">
      <c r="A609" s="4" t="s">
        <v>786</v>
      </c>
      <c r="B609" s="4"/>
      <c r="C609" s="5"/>
      <c r="D609" s="5"/>
      <c r="E609" s="4"/>
      <c r="F609" s="5"/>
      <c r="G609" s="4"/>
      <c r="H609" s="5"/>
      <c r="I609" s="4"/>
      <c r="J609" s="5"/>
      <c r="K609" s="5" t="s">
        <v>683</v>
      </c>
      <c r="L609" s="4"/>
      <c r="M609" s="24"/>
      <c r="N609" s="24"/>
      <c r="O609" s="24"/>
      <c r="P609" s="24"/>
      <c r="Q609" s="5"/>
      <c r="R609" s="24"/>
      <c r="S609" s="24"/>
      <c r="T609" s="24"/>
      <c r="U609" s="24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9">
        <v>313.58324800000003</v>
      </c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>
        <f t="shared" ref="BB609:BB628" si="68">COUNTA(AI609:AK609)</f>
        <v>1</v>
      </c>
      <c r="BC609" s="9">
        <f t="shared" ref="BC609:BC628" si="69">AVERAGE(AI609:AK609)</f>
        <v>313.58324800000003</v>
      </c>
      <c r="BD609" s="9" t="str">
        <f t="shared" ref="BD609:BD628" si="70">IF(BB609=3,BC609,IF(BB609=2,ROUND(BC609,0)&amp;"*",IF(BB609=1,"-")))</f>
        <v>-</v>
      </c>
      <c r="BE609" s="5" t="s">
        <v>31</v>
      </c>
      <c r="BF609" s="4"/>
      <c r="BG609" s="4"/>
      <c r="BH609" s="4"/>
    </row>
    <row r="610" spans="1:60" customFormat="1">
      <c r="A610" s="4" t="s">
        <v>787</v>
      </c>
      <c r="B610" s="4"/>
      <c r="C610" s="5"/>
      <c r="D610" s="5"/>
      <c r="E610" s="4"/>
      <c r="F610" s="5"/>
      <c r="G610" s="4"/>
      <c r="H610" s="5"/>
      <c r="I610" s="4"/>
      <c r="J610" s="5"/>
      <c r="K610" s="5" t="s">
        <v>683</v>
      </c>
      <c r="L610" s="5" t="s">
        <v>683</v>
      </c>
      <c r="M610" s="24"/>
      <c r="N610" s="24"/>
      <c r="O610" s="24"/>
      <c r="P610" s="24"/>
      <c r="Q610" s="5"/>
      <c r="R610" s="24"/>
      <c r="S610" s="24"/>
      <c r="T610" s="24"/>
      <c r="U610" s="24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9">
        <v>254.96090400000003</v>
      </c>
      <c r="AJ610" s="9">
        <v>400.84442200000001</v>
      </c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>
        <f t="shared" si="68"/>
        <v>2</v>
      </c>
      <c r="BC610" s="9">
        <f t="shared" si="69"/>
        <v>327.90266300000002</v>
      </c>
      <c r="BD610" s="9" t="str">
        <f t="shared" si="70"/>
        <v>328*</v>
      </c>
      <c r="BE610" s="5"/>
      <c r="BF610" s="4"/>
      <c r="BG610" s="4"/>
      <c r="BH610" s="4"/>
    </row>
    <row r="611" spans="1:60" customFormat="1">
      <c r="A611" s="4" t="s">
        <v>788</v>
      </c>
      <c r="B611" s="4"/>
      <c r="C611" s="5"/>
      <c r="D611" s="5"/>
      <c r="E611" s="4"/>
      <c r="F611" s="5"/>
      <c r="G611" s="4"/>
      <c r="H611" s="5"/>
      <c r="I611" s="4"/>
      <c r="J611" s="5"/>
      <c r="K611" s="5" t="s">
        <v>683</v>
      </c>
      <c r="L611" s="4"/>
      <c r="M611" s="24"/>
      <c r="N611" s="24"/>
      <c r="O611" s="24"/>
      <c r="P611" s="24"/>
      <c r="Q611" s="5"/>
      <c r="R611" s="24"/>
      <c r="S611" s="24"/>
      <c r="T611" s="24"/>
      <c r="U611" s="24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9">
        <v>262.825332</v>
      </c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>
        <f t="shared" si="68"/>
        <v>1</v>
      </c>
      <c r="BC611" s="9">
        <f t="shared" si="69"/>
        <v>262.825332</v>
      </c>
      <c r="BD611" s="9" t="str">
        <f t="shared" si="70"/>
        <v>-</v>
      </c>
      <c r="BE611" s="5"/>
      <c r="BF611" s="4"/>
      <c r="BG611" s="4"/>
      <c r="BH611" s="4"/>
    </row>
    <row r="612" spans="1:60" s="25" customFormat="1">
      <c r="A612" s="4" t="s">
        <v>789</v>
      </c>
      <c r="B612" s="4"/>
      <c r="C612" s="5"/>
      <c r="D612" s="5"/>
      <c r="E612" s="4"/>
      <c r="F612" s="5"/>
      <c r="G612" s="4"/>
      <c r="H612" s="5"/>
      <c r="I612" s="4"/>
      <c r="J612" s="5"/>
      <c r="K612" s="5" t="s">
        <v>683</v>
      </c>
      <c r="L612" s="4"/>
      <c r="M612" s="24"/>
      <c r="N612" s="24"/>
      <c r="O612" s="24"/>
      <c r="P612" s="24"/>
      <c r="Q612" s="5"/>
      <c r="R612" s="24"/>
      <c r="S612" s="24"/>
      <c r="T612" s="24"/>
      <c r="U612" s="24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9">
        <v>238.814268</v>
      </c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>
        <f t="shared" si="68"/>
        <v>1</v>
      </c>
      <c r="BC612" s="9">
        <f t="shared" si="69"/>
        <v>238.814268</v>
      </c>
      <c r="BD612" s="9" t="str">
        <f t="shared" si="70"/>
        <v>-</v>
      </c>
      <c r="BE612" s="5"/>
      <c r="BF612" s="4"/>
      <c r="BG612" s="4"/>
      <c r="BH612" s="4"/>
    </row>
    <row r="613" spans="1:60" customFormat="1">
      <c r="A613" s="4" t="s">
        <v>790</v>
      </c>
      <c r="B613" s="4"/>
      <c r="C613" s="5"/>
      <c r="D613" s="5"/>
      <c r="E613" s="4"/>
      <c r="F613" s="5"/>
      <c r="G613" s="4"/>
      <c r="H613" s="5"/>
      <c r="I613" s="4"/>
      <c r="J613" s="5"/>
      <c r="K613" s="5" t="s">
        <v>683</v>
      </c>
      <c r="L613" s="5" t="s">
        <v>683</v>
      </c>
      <c r="M613" s="24"/>
      <c r="N613" s="24"/>
      <c r="O613" s="24"/>
      <c r="P613" s="24"/>
      <c r="Q613" s="5"/>
      <c r="R613" s="24"/>
      <c r="S613" s="24"/>
      <c r="T613" s="24"/>
      <c r="U613" s="24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9">
        <v>418.14528800000005</v>
      </c>
      <c r="AJ613" s="5">
        <v>400</v>
      </c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>
        <f t="shared" si="68"/>
        <v>2</v>
      </c>
      <c r="BC613" s="9">
        <f t="shared" si="69"/>
        <v>409.07264400000003</v>
      </c>
      <c r="BD613" s="9" t="str">
        <f t="shared" si="70"/>
        <v>409*</v>
      </c>
      <c r="BE613" s="5"/>
      <c r="BF613" s="4"/>
      <c r="BG613" s="4"/>
      <c r="BH613" s="4"/>
    </row>
    <row r="614" spans="1:60" customFormat="1">
      <c r="A614" s="4" t="s">
        <v>791</v>
      </c>
      <c r="B614" s="4"/>
      <c r="C614" s="5"/>
      <c r="D614" s="5"/>
      <c r="E614" s="4"/>
      <c r="F614" s="5"/>
      <c r="G614" s="4"/>
      <c r="H614" s="5"/>
      <c r="I614" s="4"/>
      <c r="J614" s="5"/>
      <c r="K614" s="5" t="s">
        <v>683</v>
      </c>
      <c r="L614" s="4"/>
      <c r="M614" s="24"/>
      <c r="N614" s="24"/>
      <c r="O614" s="24"/>
      <c r="P614" s="24"/>
      <c r="Q614" s="5"/>
      <c r="R614" s="24"/>
      <c r="S614" s="24"/>
      <c r="T614" s="24"/>
      <c r="U614" s="24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9">
        <v>316.18444</v>
      </c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>
        <f t="shared" si="68"/>
        <v>1</v>
      </c>
      <c r="BC614" s="9">
        <f t="shared" si="69"/>
        <v>316.18444</v>
      </c>
      <c r="BD614" s="9" t="str">
        <f t="shared" si="70"/>
        <v>-</v>
      </c>
      <c r="BE614" s="5"/>
      <c r="BF614" s="4"/>
      <c r="BG614" s="4"/>
      <c r="BH614" s="4"/>
    </row>
    <row r="615" spans="1:60" customFormat="1">
      <c r="A615" s="4" t="s">
        <v>792</v>
      </c>
      <c r="B615" s="4"/>
      <c r="C615" s="5"/>
      <c r="D615" s="5"/>
      <c r="E615" s="4"/>
      <c r="F615" s="5"/>
      <c r="G615" s="4"/>
      <c r="H615" s="5"/>
      <c r="I615" s="4"/>
      <c r="J615" s="5"/>
      <c r="K615" s="5" t="s">
        <v>683</v>
      </c>
      <c r="L615" s="4"/>
      <c r="M615" s="24"/>
      <c r="N615" s="24"/>
      <c r="O615" s="24"/>
      <c r="P615" s="24"/>
      <c r="Q615" s="5"/>
      <c r="R615" s="24"/>
      <c r="S615" s="24"/>
      <c r="T615" s="24"/>
      <c r="U615" s="24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9">
        <v>268.58409599999999</v>
      </c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>
        <f t="shared" si="68"/>
        <v>1</v>
      </c>
      <c r="BC615" s="9">
        <f t="shared" si="69"/>
        <v>268.58409599999999</v>
      </c>
      <c r="BD615" s="9" t="str">
        <f t="shared" si="70"/>
        <v>-</v>
      </c>
      <c r="BE615" s="5"/>
      <c r="BF615" s="4"/>
      <c r="BG615" s="4"/>
      <c r="BH615" s="4"/>
    </row>
    <row r="616" spans="1:60" customFormat="1">
      <c r="A616" s="4" t="s">
        <v>793</v>
      </c>
      <c r="B616" s="4"/>
      <c r="C616" s="5"/>
      <c r="D616" s="5"/>
      <c r="E616" s="4"/>
      <c r="F616" s="5"/>
      <c r="G616" s="4"/>
      <c r="H616" s="5"/>
      <c r="I616" s="4"/>
      <c r="J616" s="5"/>
      <c r="K616" s="5" t="s">
        <v>683</v>
      </c>
      <c r="L616" s="4"/>
      <c r="M616" s="24"/>
      <c r="N616" s="24"/>
      <c r="O616" s="24"/>
      <c r="P616" s="24"/>
      <c r="Q616" s="5"/>
      <c r="R616" s="24"/>
      <c r="S616" s="24"/>
      <c r="T616" s="24"/>
      <c r="U616" s="24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9">
        <v>322.20245200000005</v>
      </c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>
        <f t="shared" si="68"/>
        <v>1</v>
      </c>
      <c r="BC616" s="9">
        <f t="shared" si="69"/>
        <v>322.20245200000005</v>
      </c>
      <c r="BD616" s="9" t="str">
        <f t="shared" si="70"/>
        <v>-</v>
      </c>
      <c r="BE616" s="5"/>
      <c r="BF616" s="4"/>
      <c r="BG616" s="4"/>
      <c r="BH616" s="4"/>
    </row>
    <row r="617" spans="1:60" customFormat="1">
      <c r="A617" s="4" t="s">
        <v>755</v>
      </c>
      <c r="B617" s="4"/>
      <c r="C617" s="5"/>
      <c r="D617" s="5"/>
      <c r="E617" s="4"/>
      <c r="F617" s="5"/>
      <c r="G617" s="4"/>
      <c r="H617" s="5"/>
      <c r="I617" s="4"/>
      <c r="J617" s="5"/>
      <c r="K617" s="5" t="s">
        <v>683</v>
      </c>
      <c r="L617" s="4"/>
      <c r="M617" s="24"/>
      <c r="N617" s="24"/>
      <c r="O617" s="24"/>
      <c r="P617" s="24"/>
      <c r="Q617" s="5"/>
      <c r="R617" s="24"/>
      <c r="S617" s="24"/>
      <c r="T617" s="24"/>
      <c r="U617" s="24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9">
        <v>213.29774400000002</v>
      </c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>
        <f t="shared" si="68"/>
        <v>1</v>
      </c>
      <c r="BC617" s="9">
        <f t="shared" si="69"/>
        <v>213.29774400000002</v>
      </c>
      <c r="BD617" s="9" t="str">
        <f t="shared" si="70"/>
        <v>-</v>
      </c>
      <c r="BE617" s="5"/>
      <c r="BF617" s="4"/>
      <c r="BG617" s="4"/>
      <c r="BH617" s="4"/>
    </row>
    <row r="618" spans="1:60" customFormat="1">
      <c r="A618" s="4" t="s">
        <v>794</v>
      </c>
      <c r="B618" s="4"/>
      <c r="C618" s="5"/>
      <c r="D618" s="5"/>
      <c r="E618" s="4"/>
      <c r="F618" s="5"/>
      <c r="G618" s="4"/>
      <c r="H618" s="5"/>
      <c r="I618" s="4"/>
      <c r="J618" s="5"/>
      <c r="K618" s="5" t="s">
        <v>683</v>
      </c>
      <c r="L618" s="4"/>
      <c r="M618" s="24"/>
      <c r="N618" s="24"/>
      <c r="O618" s="24"/>
      <c r="P618" s="24"/>
      <c r="Q618" s="5"/>
      <c r="R618" s="24"/>
      <c r="S618" s="24"/>
      <c r="T618" s="24"/>
      <c r="U618" s="24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9">
        <v>277.27678000000003</v>
      </c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>
        <f t="shared" si="68"/>
        <v>1</v>
      </c>
      <c r="BC618" s="9">
        <f t="shared" si="69"/>
        <v>277.27678000000003</v>
      </c>
      <c r="BD618" s="9" t="str">
        <f t="shared" si="70"/>
        <v>-</v>
      </c>
      <c r="BE618" s="5"/>
      <c r="BF618" s="4"/>
      <c r="BG618" s="4"/>
      <c r="BH618" s="4"/>
    </row>
    <row r="619" spans="1:60">
      <c r="A619" s="4" t="s">
        <v>795</v>
      </c>
      <c r="K619" s="5" t="s">
        <v>683</v>
      </c>
      <c r="L619" s="5" t="s">
        <v>683</v>
      </c>
      <c r="M619" s="24"/>
      <c r="N619" s="24"/>
      <c r="O619" s="24"/>
      <c r="P619" s="24"/>
      <c r="R619" s="24"/>
      <c r="S619" s="24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9">
        <v>337.60157199999998</v>
      </c>
      <c r="AJ619" s="9">
        <v>213.03145600000005</v>
      </c>
      <c r="AK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BB619" s="5">
        <f t="shared" si="68"/>
        <v>2</v>
      </c>
      <c r="BC619" s="9">
        <f t="shared" si="69"/>
        <v>275.31651399999998</v>
      </c>
      <c r="BD619" s="9" t="str">
        <f t="shared" si="70"/>
        <v>275*</v>
      </c>
    </row>
    <row r="620" spans="1:60">
      <c r="A620" s="4" t="s">
        <v>796</v>
      </c>
      <c r="K620" s="5" t="s">
        <v>683</v>
      </c>
      <c r="AI620" s="9">
        <v>113.115112</v>
      </c>
      <c r="BB620" s="5">
        <f t="shared" si="68"/>
        <v>1</v>
      </c>
      <c r="BC620" s="9">
        <f t="shared" si="69"/>
        <v>113.115112</v>
      </c>
      <c r="BD620" s="9" t="str">
        <f t="shared" si="70"/>
        <v>-</v>
      </c>
    </row>
    <row r="621" spans="1:60">
      <c r="A621" s="1" t="s">
        <v>139</v>
      </c>
      <c r="B621" s="1"/>
      <c r="C621" s="331"/>
      <c r="D621" s="331"/>
      <c r="E621" s="1"/>
      <c r="F621" s="331"/>
      <c r="G621" s="1"/>
      <c r="H621" s="331"/>
      <c r="I621" s="1"/>
      <c r="J621" s="331"/>
      <c r="K621" s="5" t="s">
        <v>683</v>
      </c>
      <c r="L621" s="5" t="s">
        <v>683</v>
      </c>
      <c r="M621" s="331" t="s">
        <v>683</v>
      </c>
      <c r="N621" s="331" t="s">
        <v>683</v>
      </c>
      <c r="O621" s="331" t="s">
        <v>683</v>
      </c>
      <c r="P621" s="331" t="s">
        <v>683</v>
      </c>
      <c r="Q621" s="1" t="s">
        <v>683</v>
      </c>
      <c r="R621" s="1" t="s">
        <v>683</v>
      </c>
      <c r="S621" s="1" t="s">
        <v>683</v>
      </c>
      <c r="T621" s="1" t="s">
        <v>683</v>
      </c>
      <c r="U621" s="31" t="s">
        <v>683</v>
      </c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7">
        <v>170.28255200000001</v>
      </c>
      <c r="AJ621" s="7">
        <v>137.52149400000002</v>
      </c>
      <c r="AK621" s="7">
        <v>173.91736266666663</v>
      </c>
      <c r="AL621" s="7">
        <v>224</v>
      </c>
      <c r="AM621" s="7">
        <v>186.15883000000002</v>
      </c>
      <c r="AN621" s="7">
        <v>155.57701500000002</v>
      </c>
      <c r="AO621" s="7">
        <v>143.055385</v>
      </c>
      <c r="AP621" s="7">
        <v>166.84574499999999</v>
      </c>
      <c r="AQ621" s="7">
        <v>156.20715000000001</v>
      </c>
      <c r="AR621" s="7">
        <v>161.53197500000002</v>
      </c>
      <c r="AS621" s="7">
        <v>136.08705000000003</v>
      </c>
      <c r="AT621" s="7">
        <v>126.48025500000003</v>
      </c>
      <c r="AU621" s="5"/>
      <c r="AV621" s="5"/>
      <c r="BB621" s="5">
        <f t="shared" si="68"/>
        <v>3</v>
      </c>
      <c r="BC621" s="9">
        <f t="shared" si="69"/>
        <v>160.57380288888888</v>
      </c>
      <c r="BD621" s="9">
        <f t="shared" si="70"/>
        <v>160.57380288888888</v>
      </c>
    </row>
    <row r="622" spans="1:60">
      <c r="A622" s="1" t="s">
        <v>797</v>
      </c>
      <c r="B622" s="1"/>
      <c r="C622" s="331"/>
      <c r="D622" s="331"/>
      <c r="E622" s="1"/>
      <c r="F622" s="331"/>
      <c r="G622" s="1"/>
      <c r="H622" s="331"/>
      <c r="I622" s="1"/>
      <c r="J622" s="331"/>
      <c r="K622" s="5" t="s">
        <v>683</v>
      </c>
      <c r="M622" s="24"/>
      <c r="N622" s="24"/>
      <c r="O622" s="24"/>
      <c r="P622" s="24"/>
      <c r="R622" s="24"/>
      <c r="S622" s="24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7">
        <v>274.417528</v>
      </c>
      <c r="AJ622" s="5"/>
      <c r="AK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BB622" s="5">
        <f t="shared" si="68"/>
        <v>1</v>
      </c>
      <c r="BC622" s="9">
        <f t="shared" si="69"/>
        <v>274.417528</v>
      </c>
      <c r="BD622" s="9" t="str">
        <f t="shared" si="70"/>
        <v>-</v>
      </c>
    </row>
    <row r="623" spans="1:60">
      <c r="A623" s="1" t="s">
        <v>702</v>
      </c>
      <c r="B623" s="1"/>
      <c r="C623" s="331"/>
      <c r="D623" s="331"/>
      <c r="E623" s="1"/>
      <c r="F623" s="331"/>
      <c r="G623" s="1"/>
      <c r="H623" s="331"/>
      <c r="I623" s="1"/>
      <c r="J623" s="331"/>
      <c r="K623" s="5" t="s">
        <v>683</v>
      </c>
      <c r="L623" s="5" t="s">
        <v>683</v>
      </c>
      <c r="M623" s="331" t="s">
        <v>683</v>
      </c>
      <c r="N623" s="331" t="s">
        <v>683</v>
      </c>
      <c r="O623" s="331" t="s">
        <v>683</v>
      </c>
      <c r="P623" s="331" t="s">
        <v>683</v>
      </c>
      <c r="Q623" s="1" t="s">
        <v>683</v>
      </c>
      <c r="R623" s="1" t="s">
        <v>683</v>
      </c>
      <c r="S623" s="24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7">
        <v>291.13510800000006</v>
      </c>
      <c r="AJ623" s="7">
        <v>287.53458799999999</v>
      </c>
      <c r="AK623" s="7">
        <v>441.48621000000009</v>
      </c>
      <c r="AL623" s="7">
        <v>359</v>
      </c>
      <c r="AM623" s="7">
        <v>183.92572000000001</v>
      </c>
      <c r="AN623" s="7">
        <v>337.05589500000002</v>
      </c>
      <c r="AO623" s="7">
        <v>245.83740499999999</v>
      </c>
      <c r="AP623" s="7">
        <v>382.37033999999994</v>
      </c>
      <c r="AQ623" s="5"/>
      <c r="AR623" s="5"/>
      <c r="AS623" s="5"/>
      <c r="AT623" s="5"/>
      <c r="AU623" s="5"/>
      <c r="AV623" s="5"/>
      <c r="BB623" s="5">
        <f t="shared" si="68"/>
        <v>3</v>
      </c>
      <c r="BC623" s="9">
        <f t="shared" si="69"/>
        <v>340.05196866666671</v>
      </c>
      <c r="BD623" s="9">
        <f t="shared" si="70"/>
        <v>340.05196866666671</v>
      </c>
    </row>
    <row r="624" spans="1:60">
      <c r="A624" s="4" t="s">
        <v>798</v>
      </c>
      <c r="K624" s="5" t="s">
        <v>683</v>
      </c>
      <c r="M624" s="24"/>
      <c r="N624" s="24"/>
      <c r="O624" s="24"/>
      <c r="P624" s="24"/>
      <c r="R624" s="24"/>
      <c r="S624" s="24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9">
        <v>364.16780399999999</v>
      </c>
      <c r="AJ624" s="5"/>
      <c r="AK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BB624" s="5">
        <f t="shared" si="68"/>
        <v>1</v>
      </c>
      <c r="BC624" s="9">
        <f t="shared" si="69"/>
        <v>364.16780399999999</v>
      </c>
      <c r="BD624" s="9" t="str">
        <f t="shared" si="70"/>
        <v>-</v>
      </c>
    </row>
    <row r="625" spans="1:57">
      <c r="A625" s="4" t="s">
        <v>799</v>
      </c>
      <c r="K625" s="5" t="s">
        <v>683</v>
      </c>
      <c r="M625" s="24"/>
      <c r="N625" s="24"/>
      <c r="O625" s="24"/>
      <c r="P625" s="24"/>
      <c r="R625" s="24"/>
      <c r="S625" s="24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9">
        <v>514.35907600000007</v>
      </c>
      <c r="AJ625" s="5"/>
      <c r="AK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BB625" s="5">
        <f t="shared" si="68"/>
        <v>1</v>
      </c>
      <c r="BC625" s="9">
        <f t="shared" si="69"/>
        <v>514.35907600000007</v>
      </c>
      <c r="BD625" s="9" t="str">
        <f t="shared" si="70"/>
        <v>-</v>
      </c>
    </row>
    <row r="626" spans="1:57">
      <c r="A626" s="4" t="s">
        <v>757</v>
      </c>
      <c r="K626" s="5" t="s">
        <v>683</v>
      </c>
      <c r="L626" s="5" t="s">
        <v>683</v>
      </c>
      <c r="M626" s="24"/>
      <c r="N626" s="24"/>
      <c r="O626" s="24"/>
      <c r="P626" s="24"/>
      <c r="R626" s="24"/>
      <c r="S626" s="24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9">
        <v>376.52621599999998</v>
      </c>
      <c r="AJ626" s="9">
        <v>331.33601600000003</v>
      </c>
      <c r="AK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BB626" s="5">
        <f t="shared" si="68"/>
        <v>2</v>
      </c>
      <c r="BC626" s="9">
        <f t="shared" si="69"/>
        <v>353.93111599999997</v>
      </c>
      <c r="BD626" s="9" t="str">
        <f t="shared" si="70"/>
        <v>354*</v>
      </c>
    </row>
    <row r="627" spans="1:57">
      <c r="A627" s="4" t="s">
        <v>800</v>
      </c>
      <c r="K627" s="5" t="s">
        <v>683</v>
      </c>
      <c r="M627" s="24"/>
      <c r="N627" s="24"/>
      <c r="O627" s="24"/>
      <c r="P627" s="24"/>
      <c r="R627" s="24"/>
      <c r="S627" s="24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9">
        <v>353.80620000000005</v>
      </c>
      <c r="AJ627" s="5"/>
      <c r="AK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BB627" s="5">
        <f t="shared" si="68"/>
        <v>1</v>
      </c>
      <c r="BC627" s="9">
        <f t="shared" si="69"/>
        <v>353.80620000000005</v>
      </c>
      <c r="BD627" s="9" t="str">
        <f t="shared" si="70"/>
        <v>-</v>
      </c>
    </row>
    <row r="628" spans="1:57">
      <c r="A628" s="4" t="s">
        <v>744</v>
      </c>
      <c r="K628" s="5" t="s">
        <v>683</v>
      </c>
      <c r="M628" s="24"/>
      <c r="N628" s="24"/>
      <c r="O628" s="24"/>
      <c r="P628" s="24"/>
      <c r="R628" s="24"/>
      <c r="S628" s="24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9">
        <v>226.28900800000002</v>
      </c>
      <c r="AJ628" s="5"/>
      <c r="AK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BB628" s="5">
        <f t="shared" si="68"/>
        <v>1</v>
      </c>
      <c r="BC628" s="9">
        <f t="shared" si="69"/>
        <v>226.28900800000002</v>
      </c>
      <c r="BD628" s="9" t="str">
        <f t="shared" si="70"/>
        <v>-</v>
      </c>
    </row>
    <row r="629" spans="1:57">
      <c r="L629" s="24"/>
      <c r="M629" s="24"/>
      <c r="N629" s="24"/>
      <c r="O629" s="24"/>
      <c r="P629" s="24"/>
      <c r="R629" s="24"/>
      <c r="S629" s="24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</row>
    <row r="630" spans="1:57" s="77" customFormat="1" ht="15" customHeight="1">
      <c r="A630" s="4" t="s">
        <v>783</v>
      </c>
      <c r="B630" s="4"/>
      <c r="C630" s="5"/>
      <c r="D630" s="5"/>
      <c r="E630" s="4"/>
      <c r="F630" s="5"/>
      <c r="G630" s="4"/>
      <c r="H630" s="5"/>
      <c r="I630" s="4"/>
      <c r="J630" s="5"/>
      <c r="K630" s="5"/>
      <c r="L630" s="5" t="s">
        <v>464</v>
      </c>
      <c r="M630" s="9"/>
      <c r="N630" s="9"/>
      <c r="O630" s="9"/>
      <c r="P630" s="9"/>
      <c r="Q630" s="9"/>
      <c r="R630" s="9"/>
      <c r="S630" s="9"/>
      <c r="T630" s="10"/>
      <c r="U630" s="11"/>
      <c r="V630" s="11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>
        <v>483.96132399999999</v>
      </c>
      <c r="AL630" s="11"/>
      <c r="AM630" s="11"/>
      <c r="AN630" s="11"/>
      <c r="AO630" s="11"/>
      <c r="AP630" s="9"/>
      <c r="BB630" s="9">
        <v>1</v>
      </c>
      <c r="BC630" s="9">
        <f t="shared" ref="BC630:BC649" si="71">AVERAGE(AJ630:AL630)</f>
        <v>483.96132399999999</v>
      </c>
      <c r="BD630" s="5" t="str">
        <f t="shared" ref="BD630:BD639" si="72">IF(BB630=3,BC630,IF(BB630=2,"*",IF(BB630=1,"-")))</f>
        <v>-</v>
      </c>
      <c r="BE630" s="5"/>
    </row>
    <row r="631" spans="1:57" s="77" customFormat="1" ht="15" customHeight="1">
      <c r="A631" s="4" t="s">
        <v>391</v>
      </c>
      <c r="B631" s="4"/>
      <c r="C631" s="5"/>
      <c r="D631" s="5"/>
      <c r="E631" s="4"/>
      <c r="F631" s="5"/>
      <c r="G631" s="4"/>
      <c r="H631" s="5"/>
      <c r="I631" s="4"/>
      <c r="J631" s="5"/>
      <c r="K631" s="5"/>
      <c r="L631" s="5" t="s">
        <v>464</v>
      </c>
      <c r="M631" s="5" t="s">
        <v>464</v>
      </c>
      <c r="N631" s="5" t="s">
        <v>464</v>
      </c>
      <c r="O631" s="5" t="s">
        <v>463</v>
      </c>
      <c r="P631" s="5" t="s">
        <v>466</v>
      </c>
      <c r="Q631" s="9"/>
      <c r="R631" s="9"/>
      <c r="S631" s="9"/>
      <c r="T631" s="10"/>
      <c r="U631" s="11"/>
      <c r="V631" s="11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>
        <v>416.77121199999999</v>
      </c>
      <c r="AK631" s="9">
        <v>388.78268000000003</v>
      </c>
      <c r="AL631" s="9">
        <v>370</v>
      </c>
      <c r="AM631" s="9">
        <v>288</v>
      </c>
      <c r="AN631" s="9">
        <v>486</v>
      </c>
      <c r="AO631" s="11"/>
      <c r="AP631" s="9"/>
      <c r="BB631" s="9">
        <v>3</v>
      </c>
      <c r="BC631" s="9">
        <f t="shared" si="71"/>
        <v>391.85129733333332</v>
      </c>
      <c r="BD631" s="5">
        <f t="shared" si="72"/>
        <v>391.85129733333332</v>
      </c>
      <c r="BE631" s="5"/>
    </row>
    <row r="632" spans="1:57" s="25" customFormat="1" ht="15" customHeight="1">
      <c r="A632" s="59" t="s">
        <v>763</v>
      </c>
      <c r="B632" s="59"/>
      <c r="C632" s="336"/>
      <c r="D632" s="336"/>
      <c r="E632" s="59"/>
      <c r="F632" s="336"/>
      <c r="G632" s="59"/>
      <c r="H632" s="336"/>
      <c r="I632" s="59"/>
      <c r="J632" s="336"/>
      <c r="K632" s="336"/>
      <c r="L632" s="5" t="s">
        <v>464</v>
      </c>
      <c r="M632" s="331" t="s">
        <v>464</v>
      </c>
      <c r="N632" s="331" t="s">
        <v>464</v>
      </c>
      <c r="O632" s="331" t="s">
        <v>463</v>
      </c>
      <c r="P632" s="331" t="s">
        <v>464</v>
      </c>
      <c r="Q632" s="1" t="s">
        <v>464</v>
      </c>
      <c r="R632" s="1" t="s">
        <v>764</v>
      </c>
      <c r="S632" s="1" t="s">
        <v>764</v>
      </c>
      <c r="T632" s="73"/>
      <c r="U632" s="8"/>
      <c r="V632" s="8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>
        <v>375.64445599999999</v>
      </c>
      <c r="AK632" s="7">
        <v>311.95934</v>
      </c>
      <c r="AL632" s="7">
        <v>303</v>
      </c>
      <c r="AM632" s="7">
        <v>323</v>
      </c>
      <c r="AN632" s="7">
        <v>339.25215500000002</v>
      </c>
      <c r="AO632" s="7">
        <v>277.84531500000003</v>
      </c>
      <c r="AP632" s="7">
        <v>425.21583499999997</v>
      </c>
      <c r="AQ632" s="7">
        <v>394.11075000000005</v>
      </c>
      <c r="AR632" s="7">
        <v>315.12277500000005</v>
      </c>
      <c r="AS632" s="7">
        <v>336.14570000000003</v>
      </c>
      <c r="AT632" s="7">
        <v>247.79782500000005</v>
      </c>
      <c r="AU632" s="7">
        <v>364.09642500000001</v>
      </c>
      <c r="BB632" s="9">
        <v>3</v>
      </c>
      <c r="BC632" s="9">
        <f t="shared" si="71"/>
        <v>330.20126533333331</v>
      </c>
      <c r="BD632" s="5">
        <f t="shared" si="72"/>
        <v>330.20126533333331</v>
      </c>
      <c r="BE632" s="331"/>
    </row>
    <row r="633" spans="1:57" s="77" customFormat="1" ht="15" customHeight="1">
      <c r="A633" s="4" t="s">
        <v>392</v>
      </c>
      <c r="B633" s="4"/>
      <c r="C633" s="5"/>
      <c r="D633" s="5"/>
      <c r="E633" s="4"/>
      <c r="F633" s="5"/>
      <c r="G633" s="4"/>
      <c r="H633" s="5"/>
      <c r="I633" s="4"/>
      <c r="J633" s="5"/>
      <c r="K633" s="5"/>
      <c r="L633" s="5" t="s">
        <v>464</v>
      </c>
      <c r="M633" s="5" t="s">
        <v>464</v>
      </c>
      <c r="N633" s="5" t="s">
        <v>464</v>
      </c>
      <c r="O633" s="5" t="s">
        <v>464</v>
      </c>
      <c r="P633" s="9"/>
      <c r="Q633" s="9"/>
      <c r="R633" s="9"/>
      <c r="S633" s="9"/>
      <c r="T633" s="10"/>
      <c r="U633" s="11"/>
      <c r="V633" s="11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>
        <v>363.31451199999998</v>
      </c>
      <c r="AK633" s="9">
        <v>395.41057599999999</v>
      </c>
      <c r="AL633" s="9">
        <v>376</v>
      </c>
      <c r="AM633" s="9">
        <v>363.462605</v>
      </c>
      <c r="AN633" s="11"/>
      <c r="AO633" s="11"/>
      <c r="AP633" s="9"/>
      <c r="BB633" s="9">
        <v>3</v>
      </c>
      <c r="BC633" s="9">
        <f t="shared" si="71"/>
        <v>378.24169599999999</v>
      </c>
      <c r="BD633" s="5">
        <f t="shared" si="72"/>
        <v>378.24169599999999</v>
      </c>
      <c r="BE633" s="5"/>
    </row>
    <row r="634" spans="1:57" s="26" customFormat="1" ht="15" customHeight="1">
      <c r="A634" s="4" t="s">
        <v>620</v>
      </c>
      <c r="B634" s="4"/>
      <c r="C634" s="5"/>
      <c r="D634" s="5"/>
      <c r="E634" s="4"/>
      <c r="F634" s="5"/>
      <c r="G634" s="4"/>
      <c r="H634" s="5"/>
      <c r="I634" s="4"/>
      <c r="J634" s="5"/>
      <c r="K634" s="5"/>
      <c r="L634" s="5" t="s">
        <v>464</v>
      </c>
      <c r="M634" s="9"/>
      <c r="N634" s="9"/>
      <c r="O634" s="9"/>
      <c r="P634" s="9"/>
      <c r="Q634" s="9"/>
      <c r="R634" s="9"/>
      <c r="S634" s="9"/>
      <c r="T634" s="10"/>
      <c r="U634" s="11"/>
      <c r="V634" s="11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>
        <v>346.99827800000003</v>
      </c>
      <c r="AK634" s="77"/>
      <c r="AL634" s="11"/>
      <c r="AM634" s="11"/>
      <c r="AN634" s="9"/>
      <c r="AO634" s="9"/>
      <c r="AP634" s="9"/>
      <c r="AQ634" s="77"/>
      <c r="AR634" s="77"/>
      <c r="AS634" s="77"/>
      <c r="AT634" s="77"/>
      <c r="AU634" s="77"/>
      <c r="AV634" s="77"/>
      <c r="AW634" s="77"/>
      <c r="AX634" s="77"/>
      <c r="AY634" s="77"/>
      <c r="AZ634" s="77"/>
      <c r="BA634" s="77"/>
      <c r="BB634" s="9">
        <v>1</v>
      </c>
      <c r="BC634" s="9">
        <f t="shared" si="71"/>
        <v>346.99827800000003</v>
      </c>
      <c r="BD634" s="5" t="str">
        <f t="shared" si="72"/>
        <v>-</v>
      </c>
      <c r="BE634" s="5"/>
    </row>
    <row r="635" spans="1:57" s="25" customFormat="1" ht="15" customHeight="1">
      <c r="A635" s="58" t="s">
        <v>378</v>
      </c>
      <c r="B635" s="58"/>
      <c r="C635" s="11"/>
      <c r="D635" s="11"/>
      <c r="E635" s="58"/>
      <c r="F635" s="11"/>
      <c r="G635" s="58"/>
      <c r="H635" s="11"/>
      <c r="I635" s="58"/>
      <c r="J635" s="11"/>
      <c r="K635" s="11"/>
      <c r="L635" s="5" t="s">
        <v>464</v>
      </c>
      <c r="M635" s="9"/>
      <c r="N635" s="9"/>
      <c r="O635" s="9"/>
      <c r="P635" s="9"/>
      <c r="Q635" s="9"/>
      <c r="R635" s="9"/>
      <c r="S635" s="9"/>
      <c r="T635" s="10"/>
      <c r="U635" s="11"/>
      <c r="V635" s="11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>
        <v>337.783886</v>
      </c>
      <c r="AL635" s="11"/>
      <c r="AM635" s="11"/>
      <c r="AN635" s="11"/>
      <c r="AO635" s="11"/>
      <c r="AP635" s="9"/>
      <c r="BB635" s="9">
        <v>1</v>
      </c>
      <c r="BC635" s="9">
        <f t="shared" si="71"/>
        <v>337.783886</v>
      </c>
      <c r="BD635" s="5" t="str">
        <f t="shared" si="72"/>
        <v>-</v>
      </c>
      <c r="BE635" s="331"/>
    </row>
    <row r="636" spans="1:57" s="26" customFormat="1" ht="15" customHeight="1">
      <c r="A636" s="58" t="s">
        <v>801</v>
      </c>
      <c r="B636" s="58"/>
      <c r="C636" s="11"/>
      <c r="D636" s="11"/>
      <c r="E636" s="58"/>
      <c r="F636" s="11"/>
      <c r="G636" s="58"/>
      <c r="H636" s="11"/>
      <c r="I636" s="58"/>
      <c r="J636" s="11"/>
      <c r="K636" s="11"/>
      <c r="L636" s="5" t="s">
        <v>464</v>
      </c>
      <c r="M636" s="9"/>
      <c r="N636" s="9"/>
      <c r="O636" s="9"/>
      <c r="P636" s="9"/>
      <c r="Q636" s="9"/>
      <c r="R636" s="9"/>
      <c r="S636" s="9"/>
      <c r="T636" s="10"/>
      <c r="U636" s="11"/>
      <c r="V636" s="11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>
        <v>335.33332800000005</v>
      </c>
      <c r="AK636" s="77"/>
      <c r="AL636" s="11"/>
      <c r="AM636" s="11"/>
      <c r="AN636" s="11"/>
      <c r="AO636" s="11"/>
      <c r="AP636" s="9"/>
      <c r="AQ636" s="77"/>
      <c r="AR636" s="77"/>
      <c r="AS636" s="77"/>
      <c r="AT636" s="77"/>
      <c r="AU636" s="77"/>
      <c r="AV636" s="77"/>
      <c r="AW636" s="77"/>
      <c r="AX636" s="77"/>
      <c r="AY636" s="77"/>
      <c r="AZ636" s="77"/>
      <c r="BA636" s="77"/>
      <c r="BB636" s="9">
        <v>1</v>
      </c>
      <c r="BC636" s="9">
        <f t="shared" si="71"/>
        <v>335.33332800000005</v>
      </c>
      <c r="BD636" s="5" t="str">
        <f t="shared" si="72"/>
        <v>-</v>
      </c>
      <c r="BE636" s="5"/>
    </row>
    <row r="637" spans="1:57" s="77" customFormat="1" ht="15" customHeight="1">
      <c r="A637" s="4" t="s">
        <v>765</v>
      </c>
      <c r="B637" s="4"/>
      <c r="C637" s="5"/>
      <c r="D637" s="5"/>
      <c r="E637" s="4"/>
      <c r="F637" s="5"/>
      <c r="G637" s="4"/>
      <c r="H637" s="5"/>
      <c r="I637" s="4"/>
      <c r="J637" s="5"/>
      <c r="K637" s="5"/>
      <c r="L637" s="5" t="s">
        <v>464</v>
      </c>
      <c r="M637" s="5" t="s">
        <v>464</v>
      </c>
      <c r="N637" s="5" t="s">
        <v>464</v>
      </c>
      <c r="O637" s="5" t="s">
        <v>464</v>
      </c>
      <c r="P637" s="5" t="s">
        <v>464</v>
      </c>
      <c r="Q637" s="4" t="s">
        <v>464</v>
      </c>
      <c r="R637" s="4" t="s">
        <v>464</v>
      </c>
      <c r="S637" s="9"/>
      <c r="T637" s="10"/>
      <c r="U637" s="11"/>
      <c r="V637" s="11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>
        <v>324.392156</v>
      </c>
      <c r="AK637" s="9">
        <v>217.18483600000002</v>
      </c>
      <c r="AL637" s="9">
        <v>241</v>
      </c>
      <c r="AM637" s="9">
        <v>174.52897000000002</v>
      </c>
      <c r="AN637" s="9">
        <v>258.59487500000006</v>
      </c>
      <c r="AO637" s="9">
        <v>175.50181000000001</v>
      </c>
      <c r="AP637" s="9">
        <v>298.88298000000003</v>
      </c>
      <c r="BB637" s="9">
        <v>3</v>
      </c>
      <c r="BC637" s="9">
        <f t="shared" si="71"/>
        <v>260.85899733333332</v>
      </c>
      <c r="BD637" s="5">
        <f t="shared" si="72"/>
        <v>260.85899733333332</v>
      </c>
      <c r="BE637" s="5"/>
    </row>
    <row r="638" spans="1:57" s="26" customFormat="1" ht="15" customHeight="1">
      <c r="A638" s="4" t="s">
        <v>802</v>
      </c>
      <c r="B638" s="4"/>
      <c r="C638" s="5"/>
      <c r="D638" s="5"/>
      <c r="E638" s="4"/>
      <c r="F638" s="5"/>
      <c r="G638" s="4"/>
      <c r="H638" s="5"/>
      <c r="I638" s="4"/>
      <c r="J638" s="5"/>
      <c r="K638" s="5"/>
      <c r="L638" s="5" t="s">
        <v>464</v>
      </c>
      <c r="M638" s="9"/>
      <c r="N638" s="9"/>
      <c r="O638" s="9"/>
      <c r="P638" s="9"/>
      <c r="Q638" s="9"/>
      <c r="R638" s="9"/>
      <c r="S638" s="9"/>
      <c r="T638" s="10"/>
      <c r="U638" s="11"/>
      <c r="V638" s="11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>
        <v>321.60726399999999</v>
      </c>
      <c r="AK638" s="77"/>
      <c r="AL638" s="11"/>
      <c r="AM638" s="11"/>
      <c r="AN638" s="11"/>
      <c r="AO638" s="9"/>
      <c r="AP638" s="9"/>
      <c r="AQ638" s="77"/>
      <c r="AR638" s="77"/>
      <c r="AS638" s="77"/>
      <c r="AT638" s="77"/>
      <c r="AU638" s="77"/>
      <c r="AV638" s="77"/>
      <c r="AW638" s="77"/>
      <c r="AX638" s="77"/>
      <c r="AY638" s="77"/>
      <c r="AZ638" s="77"/>
      <c r="BA638" s="77"/>
      <c r="BB638" s="9">
        <v>1</v>
      </c>
      <c r="BC638" s="9">
        <f t="shared" si="71"/>
        <v>321.60726399999999</v>
      </c>
      <c r="BD638" s="5" t="str">
        <f t="shared" si="72"/>
        <v>-</v>
      </c>
      <c r="BE638" s="5"/>
    </row>
    <row r="639" spans="1:57" s="25" customFormat="1" ht="15" customHeight="1">
      <c r="A639" s="4" t="s">
        <v>803</v>
      </c>
      <c r="B639" s="4"/>
      <c r="C639" s="5"/>
      <c r="D639" s="5"/>
      <c r="E639" s="4"/>
      <c r="F639" s="5"/>
      <c r="G639" s="4"/>
      <c r="H639" s="5"/>
      <c r="I639" s="4"/>
      <c r="J639" s="5"/>
      <c r="K639" s="5"/>
      <c r="L639" s="5" t="s">
        <v>464</v>
      </c>
      <c r="M639" s="9"/>
      <c r="N639" s="9"/>
      <c r="O639" s="9"/>
      <c r="P639" s="9"/>
      <c r="Q639" s="9"/>
      <c r="R639" s="9"/>
      <c r="S639" s="9"/>
      <c r="T639" s="10"/>
      <c r="U639" s="11"/>
      <c r="V639" s="11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>
        <v>321.03779400000008</v>
      </c>
      <c r="AL639" s="11"/>
      <c r="AM639" s="11"/>
      <c r="AN639" s="9"/>
      <c r="AO639" s="9"/>
      <c r="AP639" s="9"/>
      <c r="BB639" s="9">
        <v>1</v>
      </c>
      <c r="BC639" s="9">
        <f t="shared" si="71"/>
        <v>321.03779400000008</v>
      </c>
      <c r="BD639" s="5" t="str">
        <f t="shared" si="72"/>
        <v>-</v>
      </c>
      <c r="BE639" s="331"/>
    </row>
    <row r="640" spans="1:57" s="25" customFormat="1" ht="15" customHeight="1">
      <c r="A640" s="58" t="s">
        <v>403</v>
      </c>
      <c r="B640" s="58"/>
      <c r="C640" s="11"/>
      <c r="D640" s="11"/>
      <c r="E640" s="58"/>
      <c r="F640" s="11"/>
      <c r="G640" s="58"/>
      <c r="H640" s="11"/>
      <c r="I640" s="58"/>
      <c r="J640" s="11"/>
      <c r="K640" s="11"/>
      <c r="L640" s="5" t="s">
        <v>464</v>
      </c>
      <c r="M640" s="5" t="s">
        <v>464</v>
      </c>
      <c r="N640" s="9"/>
      <c r="O640" s="9"/>
      <c r="P640" s="9"/>
      <c r="Q640" s="9"/>
      <c r="R640" s="9"/>
      <c r="S640" s="9"/>
      <c r="T640" s="10"/>
      <c r="U640" s="11"/>
      <c r="V640" s="11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>
        <v>315.39453000000003</v>
      </c>
      <c r="AK640" s="9">
        <v>304.17780800000003</v>
      </c>
      <c r="AL640" s="11"/>
      <c r="AM640" s="11"/>
      <c r="AN640" s="9"/>
      <c r="AO640" s="9"/>
      <c r="AP640" s="9"/>
      <c r="BB640" s="9">
        <v>2</v>
      </c>
      <c r="BC640" s="9">
        <f t="shared" si="71"/>
        <v>309.78616900000003</v>
      </c>
      <c r="BD640" s="5" t="s">
        <v>655</v>
      </c>
      <c r="BE640" s="331"/>
    </row>
    <row r="641" spans="1:57" s="25" customFormat="1" ht="15" customHeight="1">
      <c r="A641" s="58" t="s">
        <v>75</v>
      </c>
      <c r="B641" s="58"/>
      <c r="C641" s="11"/>
      <c r="D641" s="11"/>
      <c r="E641" s="58"/>
      <c r="F641" s="11"/>
      <c r="G641" s="58"/>
      <c r="H641" s="11"/>
      <c r="I641" s="58"/>
      <c r="J641" s="11"/>
      <c r="K641" s="11"/>
      <c r="L641" s="5" t="s">
        <v>464</v>
      </c>
      <c r="M641" s="5" t="s">
        <v>464</v>
      </c>
      <c r="N641" s="5" t="s">
        <v>464</v>
      </c>
      <c r="O641" s="5" t="s">
        <v>464</v>
      </c>
      <c r="P641" s="5" t="s">
        <v>466</v>
      </c>
      <c r="Q641" s="9"/>
      <c r="R641" s="9"/>
      <c r="S641" s="9"/>
      <c r="T641" s="10"/>
      <c r="U641" s="11"/>
      <c r="V641" s="11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>
        <v>283.74669400000005</v>
      </c>
      <c r="AK641" s="9">
        <v>316.81636800000001</v>
      </c>
      <c r="AL641" s="9">
        <v>357</v>
      </c>
      <c r="AM641" s="9">
        <f>AM789</f>
        <v>295.41908000000001</v>
      </c>
      <c r="AN641" s="9">
        <v>416</v>
      </c>
      <c r="AO641" s="11"/>
      <c r="AP641" s="9"/>
      <c r="BB641" s="9">
        <v>3</v>
      </c>
      <c r="BC641" s="9">
        <f t="shared" si="71"/>
        <v>319.18768733333337</v>
      </c>
      <c r="BD641" s="5">
        <f>IF(BB641=3,BC641,IF(BB641=2,"*",IF(BB641=1,"-")))</f>
        <v>319.18768733333337</v>
      </c>
      <c r="BE641" s="331"/>
    </row>
    <row r="642" spans="1:57" s="25" customFormat="1" ht="15" customHeight="1">
      <c r="A642" s="1" t="s">
        <v>105</v>
      </c>
      <c r="B642" s="1"/>
      <c r="C642" s="331"/>
      <c r="D642" s="331"/>
      <c r="E642" s="1"/>
      <c r="F642" s="331"/>
      <c r="G642" s="1"/>
      <c r="H642" s="331"/>
      <c r="I642" s="1"/>
      <c r="J642" s="331"/>
      <c r="K642" s="331"/>
      <c r="L642" s="5" t="s">
        <v>464</v>
      </c>
      <c r="M642" s="331" t="s">
        <v>464</v>
      </c>
      <c r="N642" s="331" t="s">
        <v>464</v>
      </c>
      <c r="O642" s="331" t="s">
        <v>464</v>
      </c>
      <c r="P642" s="331" t="s">
        <v>464</v>
      </c>
      <c r="Q642" s="1" t="s">
        <v>464</v>
      </c>
      <c r="R642" s="1" t="s">
        <v>464</v>
      </c>
      <c r="S642" s="7"/>
      <c r="T642" s="73"/>
      <c r="U642" s="8"/>
      <c r="V642" s="8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>
        <v>279.60977000000003</v>
      </c>
      <c r="AK642" s="7">
        <v>253.94320600000003</v>
      </c>
      <c r="AL642" s="7">
        <v>249</v>
      </c>
      <c r="AM642" s="7">
        <v>248.26950499999998</v>
      </c>
      <c r="AN642" s="7">
        <v>438.53710999999993</v>
      </c>
      <c r="AO642" s="7">
        <v>169.06043</v>
      </c>
      <c r="AP642" s="7">
        <v>359.50860000000006</v>
      </c>
      <c r="BB642" s="9">
        <v>3</v>
      </c>
      <c r="BC642" s="9">
        <f t="shared" si="71"/>
        <v>260.85099200000002</v>
      </c>
      <c r="BD642" s="5">
        <f>IF(BB642=3,BC642,IF(BB642=2,"*",IF(BB642=1,"-")))</f>
        <v>260.85099200000002</v>
      </c>
      <c r="BE642" s="331"/>
    </row>
    <row r="643" spans="1:57" s="77" customFormat="1" ht="15" customHeight="1">
      <c r="A643" s="4" t="s">
        <v>804</v>
      </c>
      <c r="B643" s="4"/>
      <c r="C643" s="5"/>
      <c r="D643" s="5"/>
      <c r="E643" s="4"/>
      <c r="F643" s="5"/>
      <c r="G643" s="4"/>
      <c r="H643" s="5"/>
      <c r="I643" s="4"/>
      <c r="J643" s="5"/>
      <c r="K643" s="5"/>
      <c r="L643" s="5" t="s">
        <v>464</v>
      </c>
      <c r="M643" s="9"/>
      <c r="N643" s="9"/>
      <c r="O643" s="9"/>
      <c r="P643" s="9"/>
      <c r="Q643" s="9"/>
      <c r="R643" s="9"/>
      <c r="S643" s="9"/>
      <c r="T643" s="10"/>
      <c r="U643" s="11"/>
      <c r="V643" s="11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>
        <v>279.12480199999999</v>
      </c>
      <c r="AL643" s="11"/>
      <c r="AM643" s="11"/>
      <c r="AN643" s="11"/>
      <c r="AO643" s="11"/>
      <c r="AP643" s="9"/>
      <c r="BB643" s="9">
        <v>1</v>
      </c>
      <c r="BC643" s="9">
        <f t="shared" si="71"/>
        <v>279.12480199999999</v>
      </c>
      <c r="BD643" s="5" t="str">
        <f>IF(BB643=3,BC643,IF(BB643=2,"*",IF(BB643=1,"-")))</f>
        <v>-</v>
      </c>
      <c r="BE643" s="5"/>
    </row>
    <row r="644" spans="1:57" s="26" customFormat="1" ht="15" customHeight="1">
      <c r="A644" s="58" t="s">
        <v>805</v>
      </c>
      <c r="B644" s="58"/>
      <c r="C644" s="11"/>
      <c r="D644" s="11"/>
      <c r="E644" s="58"/>
      <c r="F644" s="11"/>
      <c r="G644" s="58"/>
      <c r="H644" s="11"/>
      <c r="I644" s="58"/>
      <c r="J644" s="11"/>
      <c r="K644" s="11"/>
      <c r="L644" s="5" t="s">
        <v>464</v>
      </c>
      <c r="M644" s="9"/>
      <c r="N644" s="5" t="s">
        <v>464</v>
      </c>
      <c r="O644" s="5" t="s">
        <v>464</v>
      </c>
      <c r="P644" s="5" t="s">
        <v>464</v>
      </c>
      <c r="Q644" s="4" t="s">
        <v>464</v>
      </c>
      <c r="R644" s="4" t="s">
        <v>464</v>
      </c>
      <c r="S644" s="4" t="s">
        <v>764</v>
      </c>
      <c r="T644" s="4" t="s">
        <v>764</v>
      </c>
      <c r="U644" s="11"/>
      <c r="V644" s="11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>
        <v>268.87066800000002</v>
      </c>
      <c r="AK644" s="77"/>
      <c r="AL644" s="9">
        <v>249</v>
      </c>
      <c r="AM644" s="9">
        <v>196.34048500000006</v>
      </c>
      <c r="AN644" s="9">
        <v>259.30976500000003</v>
      </c>
      <c r="AO644" s="9">
        <v>182.53647500000002</v>
      </c>
      <c r="AP644" s="9">
        <v>279.34142499999996</v>
      </c>
      <c r="AQ644" s="9">
        <v>281.92706666666663</v>
      </c>
      <c r="AR644" s="9">
        <v>222.2055</v>
      </c>
      <c r="AS644" s="77"/>
      <c r="AT644" s="77"/>
      <c r="AU644" s="77"/>
      <c r="AV644" s="77"/>
      <c r="AW644" s="77"/>
      <c r="AX644" s="77"/>
      <c r="AY644" s="77"/>
      <c r="AZ644" s="77"/>
      <c r="BA644" s="77"/>
      <c r="BB644" s="9">
        <v>2</v>
      </c>
      <c r="BC644" s="9">
        <f t="shared" si="71"/>
        <v>258.93533400000001</v>
      </c>
      <c r="BD644" s="5" t="s">
        <v>758</v>
      </c>
      <c r="BE644" s="5"/>
    </row>
    <row r="645" spans="1:57" s="26" customFormat="1" ht="15" customHeight="1">
      <c r="A645" s="4" t="s">
        <v>621</v>
      </c>
      <c r="B645" s="4"/>
      <c r="C645" s="5"/>
      <c r="D645" s="5"/>
      <c r="E645" s="4"/>
      <c r="F645" s="5"/>
      <c r="G645" s="4"/>
      <c r="H645" s="5"/>
      <c r="I645" s="4"/>
      <c r="J645" s="5"/>
      <c r="K645" s="5"/>
      <c r="L645" s="5" t="s">
        <v>464</v>
      </c>
      <c r="M645" s="9"/>
      <c r="N645" s="9"/>
      <c r="O645" s="9"/>
      <c r="P645" s="9"/>
      <c r="Q645" s="9"/>
      <c r="R645" s="9"/>
      <c r="S645" s="9"/>
      <c r="T645" s="10"/>
      <c r="U645" s="11"/>
      <c r="V645" s="11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>
        <v>261.25814000000003</v>
      </c>
      <c r="AK645" s="77"/>
      <c r="AL645" s="11"/>
      <c r="AM645" s="11"/>
      <c r="AN645" s="9"/>
      <c r="AO645" s="9"/>
      <c r="AP645" s="9"/>
      <c r="AQ645" s="77"/>
      <c r="AR645" s="77"/>
      <c r="AS645" s="77"/>
      <c r="AT645" s="77"/>
      <c r="AU645" s="77"/>
      <c r="AV645" s="77"/>
      <c r="AW645" s="77"/>
      <c r="AX645" s="77"/>
      <c r="AY645" s="77"/>
      <c r="AZ645" s="77"/>
      <c r="BA645" s="77"/>
      <c r="BB645" s="9">
        <v>1</v>
      </c>
      <c r="BC645" s="9">
        <f t="shared" si="71"/>
        <v>261.25814000000003</v>
      </c>
      <c r="BD645" s="5" t="str">
        <f>IF(BB645=3,BC645,IF(BB645=2,"*",IF(BB645=1,"-")))</f>
        <v>-</v>
      </c>
      <c r="BE645" s="5"/>
    </row>
    <row r="646" spans="1:57" s="25" customFormat="1" ht="15" customHeight="1">
      <c r="A646" s="1" t="s">
        <v>106</v>
      </c>
      <c r="B646" s="1"/>
      <c r="C646" s="331"/>
      <c r="D646" s="331"/>
      <c r="E646" s="1"/>
      <c r="F646" s="331"/>
      <c r="G646" s="1"/>
      <c r="H646" s="331"/>
      <c r="I646" s="1"/>
      <c r="J646" s="331"/>
      <c r="K646" s="331"/>
      <c r="L646" s="5" t="s">
        <v>464</v>
      </c>
      <c r="M646" s="331" t="s">
        <v>464</v>
      </c>
      <c r="N646" s="331" t="s">
        <v>464</v>
      </c>
      <c r="O646" s="331" t="s">
        <v>464</v>
      </c>
      <c r="P646" s="331" t="s">
        <v>464</v>
      </c>
      <c r="Q646" s="7"/>
      <c r="R646" s="7"/>
      <c r="S646" s="7"/>
      <c r="T646" s="73"/>
      <c r="U646" s="8"/>
      <c r="V646" s="8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>
        <v>251.11422600000003</v>
      </c>
      <c r="AK646" s="7">
        <v>289.43404600000002</v>
      </c>
      <c r="AL646" s="7">
        <v>289</v>
      </c>
      <c r="AM646" s="7">
        <v>279.28615000000008</v>
      </c>
      <c r="AN646" s="7">
        <v>355.93415000000005</v>
      </c>
      <c r="AO646" s="8"/>
      <c r="AP646" s="7"/>
      <c r="BB646" s="9">
        <v>3</v>
      </c>
      <c r="BC646" s="9">
        <f t="shared" si="71"/>
        <v>276.51609066666668</v>
      </c>
      <c r="BD646" s="5">
        <f>IF(BB646=3,BC646,IF(BB646=2,"*",IF(BB646=1,"-")))</f>
        <v>276.51609066666668</v>
      </c>
      <c r="BE646" s="331"/>
    </row>
    <row r="647" spans="1:57" s="77" customFormat="1" ht="15" customHeight="1">
      <c r="A647" s="58" t="s">
        <v>84</v>
      </c>
      <c r="B647" s="58"/>
      <c r="C647" s="11"/>
      <c r="D647" s="11"/>
      <c r="E647" s="58"/>
      <c r="F647" s="11"/>
      <c r="G647" s="58"/>
      <c r="H647" s="11"/>
      <c r="I647" s="58"/>
      <c r="J647" s="11"/>
      <c r="K647" s="11"/>
      <c r="L647" s="5" t="s">
        <v>464</v>
      </c>
      <c r="M647" s="5" t="s">
        <v>464</v>
      </c>
      <c r="N647" s="5" t="s">
        <v>464</v>
      </c>
      <c r="O647" s="5" t="s">
        <v>464</v>
      </c>
      <c r="P647" s="5" t="s">
        <v>464</v>
      </c>
      <c r="Q647" s="4" t="s">
        <v>464</v>
      </c>
      <c r="R647" s="9"/>
      <c r="S647" s="9"/>
      <c r="T647" s="10"/>
      <c r="U647" s="11"/>
      <c r="V647" s="11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>
        <v>238.64466999999999</v>
      </c>
      <c r="AK647" s="9">
        <v>260.490274</v>
      </c>
      <c r="AL647" s="9">
        <v>312</v>
      </c>
      <c r="AM647" s="9">
        <v>307.23319000000004</v>
      </c>
      <c r="AN647" s="9">
        <v>402.90684499999998</v>
      </c>
      <c r="AO647" s="9">
        <v>149.74366000000001</v>
      </c>
      <c r="AP647" s="9"/>
      <c r="BB647" s="9">
        <v>3</v>
      </c>
      <c r="BC647" s="9">
        <f t="shared" si="71"/>
        <v>270.37831466666665</v>
      </c>
      <c r="BD647" s="5">
        <f>IF(BB647=3,BC647,IF(BB647=2,"*",IF(BB647=1,"-")))</f>
        <v>270.37831466666665</v>
      </c>
      <c r="BE647" s="5"/>
    </row>
    <row r="648" spans="1:57" s="26" customFormat="1" ht="15" customHeight="1">
      <c r="A648" s="4" t="s">
        <v>806</v>
      </c>
      <c r="B648" s="4"/>
      <c r="C648" s="5"/>
      <c r="D648" s="5"/>
      <c r="E648" s="4"/>
      <c r="F648" s="5"/>
      <c r="G648" s="4"/>
      <c r="H648" s="5"/>
      <c r="I648" s="4"/>
      <c r="J648" s="5"/>
      <c r="K648" s="5"/>
      <c r="L648" s="5" t="s">
        <v>464</v>
      </c>
      <c r="M648" s="5" t="s">
        <v>464</v>
      </c>
      <c r="N648" s="5" t="s">
        <v>464</v>
      </c>
      <c r="O648" s="5" t="s">
        <v>464</v>
      </c>
      <c r="P648" s="5" t="s">
        <v>464</v>
      </c>
      <c r="Q648" s="4" t="s">
        <v>464</v>
      </c>
      <c r="R648" s="9"/>
      <c r="S648" s="9"/>
      <c r="T648" s="10"/>
      <c r="U648" s="11"/>
      <c r="V648" s="11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>
        <v>221.972058</v>
      </c>
      <c r="AK648" s="9">
        <v>296.52854000000002</v>
      </c>
      <c r="AL648" s="9">
        <v>306</v>
      </c>
      <c r="AM648" s="9">
        <v>273.10272000000003</v>
      </c>
      <c r="AN648" s="9">
        <v>309.93798000000004</v>
      </c>
      <c r="AO648" s="9">
        <v>118.38431</v>
      </c>
      <c r="AP648" s="9"/>
      <c r="AQ648" s="77"/>
      <c r="AR648" s="77"/>
      <c r="AS648" s="77"/>
      <c r="AT648" s="77"/>
      <c r="AU648" s="77"/>
      <c r="AV648" s="77"/>
      <c r="AW648" s="77"/>
      <c r="AX648" s="77"/>
      <c r="AY648" s="77"/>
      <c r="AZ648" s="77"/>
      <c r="BA648" s="77"/>
      <c r="BB648" s="9">
        <v>3</v>
      </c>
      <c r="BC648" s="9">
        <f t="shared" si="71"/>
        <v>274.83353266666671</v>
      </c>
      <c r="BD648" s="5">
        <f>IF(BB648=3,BC648,IF(BB648=2,"*",IF(BB648=1,"-")))</f>
        <v>274.83353266666671</v>
      </c>
      <c r="BE648" s="5"/>
    </row>
    <row r="649" spans="1:57" s="26" customFormat="1" ht="15" customHeight="1">
      <c r="A649" s="4" t="s">
        <v>807</v>
      </c>
      <c r="B649" s="4"/>
      <c r="C649" s="5"/>
      <c r="D649" s="5"/>
      <c r="E649" s="4"/>
      <c r="F649" s="5"/>
      <c r="G649" s="4"/>
      <c r="H649" s="5"/>
      <c r="I649" s="4"/>
      <c r="J649" s="5"/>
      <c r="K649" s="5"/>
      <c r="L649" s="5" t="s">
        <v>464</v>
      </c>
      <c r="M649" s="9"/>
      <c r="N649" s="9"/>
      <c r="O649" s="9"/>
      <c r="P649" s="9"/>
      <c r="Q649" s="9"/>
      <c r="R649" s="9"/>
      <c r="S649" s="9"/>
      <c r="T649" s="10"/>
      <c r="U649" s="11"/>
      <c r="V649" s="11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>
        <v>163.07783799999999</v>
      </c>
      <c r="AK649" s="77"/>
      <c r="AL649" s="11"/>
      <c r="AM649" s="11"/>
      <c r="AN649" s="11"/>
      <c r="AO649" s="11"/>
      <c r="AP649" s="9"/>
      <c r="AQ649" s="77"/>
      <c r="AR649" s="77"/>
      <c r="AS649" s="77"/>
      <c r="AT649" s="77"/>
      <c r="AU649" s="77"/>
      <c r="AV649" s="77"/>
      <c r="AW649" s="77"/>
      <c r="AX649" s="77"/>
      <c r="AY649" s="77"/>
      <c r="AZ649" s="77"/>
      <c r="BA649" s="77"/>
      <c r="BB649" s="9">
        <v>1</v>
      </c>
      <c r="BC649" s="9">
        <f t="shared" si="71"/>
        <v>163.07783799999999</v>
      </c>
      <c r="BD649" s="5" t="str">
        <f>IF(BB649=3,BC649,IF(BB649=2,"*",IF(BB649=1,"-")))</f>
        <v>-</v>
      </c>
      <c r="BE649" s="5"/>
    </row>
    <row r="650" spans="1:57" s="89" customFormat="1">
      <c r="A650" s="89" t="s">
        <v>808</v>
      </c>
      <c r="C650" s="90"/>
      <c r="D650" s="90"/>
      <c r="F650" s="90"/>
      <c r="H650" s="90"/>
      <c r="J650" s="90"/>
      <c r="K650" s="90"/>
      <c r="L650" s="5" t="s">
        <v>624</v>
      </c>
      <c r="M650" s="87"/>
      <c r="N650" s="87"/>
      <c r="O650" s="87"/>
      <c r="P650" s="87"/>
      <c r="Q650" s="87"/>
      <c r="R650" s="87"/>
      <c r="S650" s="87"/>
      <c r="T650" s="78"/>
      <c r="U650" s="87"/>
      <c r="V650" s="87"/>
      <c r="W650" s="87"/>
      <c r="X650" s="87"/>
      <c r="Y650" s="86"/>
      <c r="Z650" s="86"/>
      <c r="AA650" s="86"/>
      <c r="AB650" s="86"/>
      <c r="AC650" s="86"/>
      <c r="AD650" s="86"/>
      <c r="AE650" s="86"/>
      <c r="AF650" s="86"/>
      <c r="AG650" s="86"/>
      <c r="AH650" s="86"/>
      <c r="AI650" s="86"/>
      <c r="AJ650" s="87">
        <v>182.94279300000002</v>
      </c>
      <c r="AK650" s="86"/>
      <c r="AL650" s="90"/>
      <c r="AM650" s="86"/>
      <c r="AN650" s="94"/>
      <c r="BB650" s="90">
        <v>1</v>
      </c>
      <c r="BC650" s="9">
        <f t="shared" ref="BC650:BC677" si="73">AVERAGE(AJ650:AL650)</f>
        <v>182.94279300000002</v>
      </c>
      <c r="BD650" s="5" t="str">
        <f t="shared" ref="BD650:BD677" si="74">IF(BB650=3,BC650,IF(BB650=2,"*",IF(BB650=1,"-")))</f>
        <v>-</v>
      </c>
      <c r="BE650" s="90"/>
    </row>
    <row r="651" spans="1:57">
      <c r="A651" s="4" t="s">
        <v>809</v>
      </c>
      <c r="L651" s="5" t="s">
        <v>624</v>
      </c>
      <c r="M651" s="87" t="s">
        <v>624</v>
      </c>
      <c r="O651" s="87"/>
      <c r="P651" s="87"/>
      <c r="Q651" s="87"/>
      <c r="R651" s="87"/>
      <c r="S651" s="87"/>
      <c r="T651" s="78"/>
      <c r="U651" s="87"/>
      <c r="V651" s="87"/>
      <c r="W651" s="87"/>
      <c r="X651" s="87"/>
      <c r="Y651" s="86"/>
      <c r="Z651" s="86"/>
      <c r="AA651" s="86"/>
      <c r="AB651" s="86"/>
      <c r="AC651" s="86"/>
      <c r="AD651" s="86"/>
      <c r="AE651" s="86"/>
      <c r="AF651" s="86"/>
      <c r="AG651" s="86"/>
      <c r="AH651" s="86"/>
      <c r="AI651" s="86"/>
      <c r="AJ651" s="87">
        <v>130.68309100000002</v>
      </c>
      <c r="AK651" s="87">
        <v>202.316158</v>
      </c>
      <c r="AM651" s="86"/>
      <c r="AN651" s="9"/>
      <c r="AW651" s="4"/>
      <c r="AX651" s="4"/>
      <c r="AY651" s="4"/>
      <c r="AZ651" s="4"/>
      <c r="BA651" s="4"/>
      <c r="BB651" s="5">
        <v>2</v>
      </c>
      <c r="BC651" s="9">
        <f t="shared" si="73"/>
        <v>166.49962450000001</v>
      </c>
      <c r="BD651" s="5" t="s">
        <v>810</v>
      </c>
    </row>
    <row r="652" spans="1:57">
      <c r="A652" s="4" t="s">
        <v>777</v>
      </c>
      <c r="L652" s="5" t="s">
        <v>624</v>
      </c>
      <c r="M652" s="87"/>
      <c r="N652" s="87"/>
      <c r="O652" s="87"/>
      <c r="P652" s="87"/>
      <c r="Q652" s="87"/>
      <c r="R652" s="87"/>
      <c r="S652" s="87"/>
      <c r="T652" s="78"/>
      <c r="U652" s="87"/>
      <c r="V652" s="87"/>
      <c r="W652" s="87"/>
      <c r="X652" s="87"/>
      <c r="Y652" s="86"/>
      <c r="Z652" s="86"/>
      <c r="AA652" s="86"/>
      <c r="AB652" s="86"/>
      <c r="AC652" s="86"/>
      <c r="AD652" s="86"/>
      <c r="AE652" s="86"/>
      <c r="AF652" s="86"/>
      <c r="AG652" s="86"/>
      <c r="AH652" s="86"/>
      <c r="AI652" s="86"/>
      <c r="AJ652" s="87">
        <v>405.01692000000003</v>
      </c>
      <c r="AK652" s="86"/>
      <c r="AM652" s="86"/>
      <c r="AN652" s="9"/>
      <c r="AW652" s="4"/>
      <c r="AX652" s="4"/>
      <c r="AY652" s="4"/>
      <c r="AZ652" s="4"/>
      <c r="BA652" s="4"/>
      <c r="BB652" s="5">
        <v>1</v>
      </c>
      <c r="BC652" s="9">
        <f t="shared" si="73"/>
        <v>405.01692000000003</v>
      </c>
      <c r="BD652" s="5" t="str">
        <f t="shared" si="74"/>
        <v>-</v>
      </c>
    </row>
    <row r="653" spans="1:57">
      <c r="A653" s="4" t="s">
        <v>811</v>
      </c>
      <c r="L653" s="5" t="s">
        <v>624</v>
      </c>
      <c r="M653" s="87" t="s">
        <v>624</v>
      </c>
      <c r="N653" s="87"/>
      <c r="O653" s="87"/>
      <c r="P653" s="87"/>
      <c r="Q653" s="87"/>
      <c r="R653" s="87"/>
      <c r="S653" s="87"/>
      <c r="T653" s="78"/>
      <c r="U653" s="87"/>
      <c r="V653" s="87"/>
      <c r="W653" s="87"/>
      <c r="X653" s="87"/>
      <c r="Y653" s="86"/>
      <c r="Z653" s="86"/>
      <c r="AA653" s="86"/>
      <c r="AB653" s="86"/>
      <c r="AC653" s="86"/>
      <c r="AD653" s="86"/>
      <c r="AE653" s="86"/>
      <c r="AF653" s="86"/>
      <c r="AG653" s="86"/>
      <c r="AH653" s="86"/>
      <c r="AI653" s="86"/>
      <c r="AJ653" s="87">
        <v>139.59887700000002</v>
      </c>
      <c r="AK653" s="87">
        <v>161</v>
      </c>
      <c r="AM653" s="86"/>
      <c r="AN653" s="9"/>
      <c r="AW653" s="4"/>
      <c r="AX653" s="4"/>
      <c r="AY653" s="4"/>
      <c r="AZ653" s="4"/>
      <c r="BA653" s="4"/>
      <c r="BB653" s="5">
        <v>2</v>
      </c>
      <c r="BC653" s="9">
        <f t="shared" si="73"/>
        <v>150.29943850000001</v>
      </c>
      <c r="BD653" s="5" t="s">
        <v>812</v>
      </c>
    </row>
    <row r="654" spans="1:57">
      <c r="A654" s="4" t="s">
        <v>813</v>
      </c>
      <c r="L654" s="5" t="s">
        <v>624</v>
      </c>
      <c r="M654" s="87" t="s">
        <v>624</v>
      </c>
      <c r="N654" s="87"/>
      <c r="O654" s="87"/>
      <c r="P654" s="87"/>
      <c r="Q654" s="87"/>
      <c r="R654" s="87"/>
      <c r="S654" s="87"/>
      <c r="T654" s="78"/>
      <c r="U654" s="87"/>
      <c r="V654" s="87"/>
      <c r="W654" s="87"/>
      <c r="X654" s="87"/>
      <c r="Y654" s="86"/>
      <c r="Z654" s="86"/>
      <c r="AA654" s="86"/>
      <c r="AB654" s="86"/>
      <c r="AC654" s="86"/>
      <c r="AD654" s="86"/>
      <c r="AE654" s="86"/>
      <c r="AF654" s="86"/>
      <c r="AG654" s="86"/>
      <c r="AH654" s="86"/>
      <c r="AI654" s="86"/>
      <c r="AJ654" s="87">
        <v>203.954949</v>
      </c>
      <c r="AK654" s="86">
        <v>74</v>
      </c>
      <c r="AM654" s="86"/>
      <c r="AN654" s="9"/>
      <c r="AW654" s="4"/>
      <c r="AX654" s="4"/>
      <c r="AY654" s="4"/>
      <c r="AZ654" s="4"/>
      <c r="BA654" s="4"/>
      <c r="BB654" s="5">
        <v>2</v>
      </c>
      <c r="BC654" s="9">
        <f t="shared" si="73"/>
        <v>138.9774745</v>
      </c>
      <c r="BD654" s="5" t="s">
        <v>814</v>
      </c>
    </row>
    <row r="655" spans="1:57">
      <c r="A655" s="4" t="s">
        <v>815</v>
      </c>
      <c r="L655" s="5" t="s">
        <v>624</v>
      </c>
      <c r="M655" s="87"/>
      <c r="N655" s="87"/>
      <c r="O655" s="87"/>
      <c r="P655" s="87"/>
      <c r="Q655" s="87"/>
      <c r="R655" s="87"/>
      <c r="S655" s="87"/>
      <c r="T655" s="78"/>
      <c r="U655" s="87"/>
      <c r="V655" s="87"/>
      <c r="W655" s="87"/>
      <c r="X655" s="87"/>
      <c r="Y655" s="86"/>
      <c r="Z655" s="86"/>
      <c r="AA655" s="86"/>
      <c r="AB655" s="86"/>
      <c r="AC655" s="86"/>
      <c r="AD655" s="86"/>
      <c r="AE655" s="86"/>
      <c r="AF655" s="86"/>
      <c r="AG655" s="86"/>
      <c r="AH655" s="86"/>
      <c r="AI655" s="86"/>
      <c r="AJ655" s="87">
        <v>127.83240800000002</v>
      </c>
      <c r="AK655" s="86"/>
      <c r="AM655" s="86"/>
      <c r="AN655" s="9"/>
      <c r="AW655" s="4"/>
      <c r="AX655" s="4"/>
      <c r="AY655" s="4"/>
      <c r="AZ655" s="4"/>
      <c r="BA655" s="4"/>
      <c r="BB655" s="5">
        <v>1</v>
      </c>
      <c r="BC655" s="9">
        <f t="shared" si="73"/>
        <v>127.83240800000002</v>
      </c>
      <c r="BD655" s="5" t="str">
        <f t="shared" si="74"/>
        <v>-</v>
      </c>
    </row>
    <row r="656" spans="1:57">
      <c r="A656" s="4" t="s">
        <v>816</v>
      </c>
      <c r="L656" s="5" t="s">
        <v>624</v>
      </c>
      <c r="M656" s="87"/>
      <c r="N656" s="87"/>
      <c r="O656" s="87"/>
      <c r="P656" s="87"/>
      <c r="Q656" s="87"/>
      <c r="R656" s="87"/>
      <c r="S656" s="87"/>
      <c r="T656" s="78"/>
      <c r="U656" s="87"/>
      <c r="V656" s="87"/>
      <c r="W656" s="87"/>
      <c r="X656" s="87"/>
      <c r="Y656" s="86"/>
      <c r="Z656" s="86"/>
      <c r="AA656" s="86"/>
      <c r="AB656" s="86"/>
      <c r="AC656" s="86"/>
      <c r="AD656" s="86"/>
      <c r="AE656" s="86"/>
      <c r="AF656" s="86"/>
      <c r="AG656" s="86"/>
      <c r="AH656" s="86"/>
      <c r="AI656" s="86"/>
      <c r="AJ656" s="87">
        <v>57.318184000000002</v>
      </c>
      <c r="AK656" s="86"/>
      <c r="AM656" s="86"/>
      <c r="AN656" s="9"/>
      <c r="AW656" s="4"/>
      <c r="AX656" s="4"/>
      <c r="AY656" s="4"/>
      <c r="AZ656" s="4"/>
      <c r="BA656" s="4"/>
      <c r="BB656" s="5">
        <v>1</v>
      </c>
      <c r="BC656" s="9">
        <f t="shared" si="73"/>
        <v>57.318184000000002</v>
      </c>
      <c r="BD656" s="5" t="str">
        <f t="shared" si="74"/>
        <v>-</v>
      </c>
    </row>
    <row r="657" spans="1:57">
      <c r="A657" s="4" t="s">
        <v>817</v>
      </c>
      <c r="L657" s="5" t="s">
        <v>624</v>
      </c>
      <c r="M657" s="87"/>
      <c r="N657" s="87"/>
      <c r="O657" s="87"/>
      <c r="P657" s="87"/>
      <c r="Q657" s="87"/>
      <c r="R657" s="87"/>
      <c r="S657" s="87"/>
      <c r="T657" s="78"/>
      <c r="U657" s="87"/>
      <c r="V657" s="87"/>
      <c r="W657" s="87"/>
      <c r="X657" s="87"/>
      <c r="Y657" s="86"/>
      <c r="Z657" s="86"/>
      <c r="AA657" s="86"/>
      <c r="AB657" s="86"/>
      <c r="AC657" s="86"/>
      <c r="AD657" s="86"/>
      <c r="AE657" s="86"/>
      <c r="AF657" s="86"/>
      <c r="AG657" s="86"/>
      <c r="AH657" s="86"/>
      <c r="AI657" s="86"/>
      <c r="AJ657" s="87">
        <v>176.75926400000003</v>
      </c>
      <c r="AK657" s="86"/>
      <c r="AM657" s="86"/>
      <c r="AN657" s="9"/>
      <c r="AW657" s="4"/>
      <c r="AX657" s="4"/>
      <c r="AY657" s="4"/>
      <c r="AZ657" s="4"/>
      <c r="BA657" s="4"/>
      <c r="BB657" s="5">
        <v>1</v>
      </c>
      <c r="BC657" s="9">
        <f t="shared" si="73"/>
        <v>176.75926400000003</v>
      </c>
      <c r="BD657" s="5" t="str">
        <f t="shared" si="74"/>
        <v>-</v>
      </c>
    </row>
    <row r="658" spans="1:57">
      <c r="A658" s="4" t="s">
        <v>818</v>
      </c>
      <c r="L658" s="5" t="s">
        <v>624</v>
      </c>
      <c r="M658" s="87"/>
      <c r="N658" s="87"/>
      <c r="O658" s="87"/>
      <c r="P658" s="87"/>
      <c r="Q658" s="87"/>
      <c r="R658" s="87"/>
      <c r="S658" s="87"/>
      <c r="T658" s="78"/>
      <c r="U658" s="87"/>
      <c r="V658" s="87"/>
      <c r="W658" s="87"/>
      <c r="X658" s="87"/>
      <c r="Y658" s="86"/>
      <c r="Z658" s="86"/>
      <c r="AA658" s="86"/>
      <c r="AB658" s="86"/>
      <c r="AC658" s="86"/>
      <c r="AD658" s="86"/>
      <c r="AE658" s="86"/>
      <c r="AF658" s="86"/>
      <c r="AG658" s="86"/>
      <c r="AH658" s="86"/>
      <c r="AI658" s="86"/>
      <c r="AJ658" s="87">
        <v>285.04292300000003</v>
      </c>
      <c r="AK658" s="86"/>
      <c r="AM658" s="86"/>
      <c r="AN658" s="9"/>
      <c r="AW658" s="4"/>
      <c r="AX658" s="4"/>
      <c r="AY658" s="4"/>
      <c r="AZ658" s="4"/>
      <c r="BA658" s="4"/>
      <c r="BB658" s="5">
        <v>1</v>
      </c>
      <c r="BC658" s="9">
        <f t="shared" si="73"/>
        <v>285.04292300000003</v>
      </c>
      <c r="BD658" s="5" t="str">
        <f t="shared" si="74"/>
        <v>-</v>
      </c>
    </row>
    <row r="659" spans="1:57">
      <c r="A659" s="4" t="s">
        <v>819</v>
      </c>
      <c r="L659" s="5" t="s">
        <v>624</v>
      </c>
      <c r="M659" s="87"/>
      <c r="N659" s="87"/>
      <c r="O659" s="87"/>
      <c r="P659" s="87"/>
      <c r="Q659" s="87"/>
      <c r="R659" s="87"/>
      <c r="S659" s="87"/>
      <c r="T659" s="78"/>
      <c r="U659" s="87"/>
      <c r="V659" s="87"/>
      <c r="W659" s="87"/>
      <c r="X659" s="87"/>
      <c r="Y659" s="86"/>
      <c r="Z659" s="86"/>
      <c r="AA659" s="86"/>
      <c r="AB659" s="86"/>
      <c r="AC659" s="86"/>
      <c r="AD659" s="86"/>
      <c r="AE659" s="86"/>
      <c r="AF659" s="86"/>
      <c r="AG659" s="86"/>
      <c r="AH659" s="86"/>
      <c r="AI659" s="86"/>
      <c r="AJ659" s="87">
        <v>297.13929300000007</v>
      </c>
      <c r="AK659" s="86"/>
      <c r="AM659" s="86"/>
      <c r="AN659" s="9"/>
      <c r="AW659" s="4"/>
      <c r="AX659" s="4"/>
      <c r="AY659" s="4"/>
      <c r="AZ659" s="4"/>
      <c r="BA659" s="4"/>
      <c r="BB659" s="5">
        <v>1</v>
      </c>
      <c r="BC659" s="9">
        <f t="shared" si="73"/>
        <v>297.13929300000007</v>
      </c>
      <c r="BD659" s="5" t="str">
        <f t="shared" si="74"/>
        <v>-</v>
      </c>
    </row>
    <row r="660" spans="1:57">
      <c r="A660" s="4" t="s">
        <v>820</v>
      </c>
      <c r="L660" s="5" t="s">
        <v>624</v>
      </c>
      <c r="M660" s="87"/>
      <c r="N660" s="87"/>
      <c r="O660" s="87"/>
      <c r="P660" s="87"/>
      <c r="Q660" s="87"/>
      <c r="R660" s="87"/>
      <c r="S660" s="87"/>
      <c r="T660" s="78"/>
      <c r="U660" s="87"/>
      <c r="V660" s="87"/>
      <c r="W660" s="87"/>
      <c r="X660" s="87"/>
      <c r="Y660" s="86"/>
      <c r="Z660" s="86"/>
      <c r="AA660" s="86"/>
      <c r="AB660" s="86"/>
      <c r="AC660" s="86"/>
      <c r="AD660" s="86"/>
      <c r="AE660" s="86"/>
      <c r="AF660" s="86"/>
      <c r="AG660" s="86"/>
      <c r="AH660" s="86"/>
      <c r="AI660" s="86"/>
      <c r="AJ660" s="87">
        <v>189.74382900000003</v>
      </c>
      <c r="AK660" s="86"/>
      <c r="AM660" s="86"/>
      <c r="AN660" s="9"/>
      <c r="AW660" s="4"/>
      <c r="AX660" s="4"/>
      <c r="AY660" s="4"/>
      <c r="AZ660" s="4"/>
      <c r="BA660" s="4"/>
      <c r="BB660" s="5">
        <v>1</v>
      </c>
      <c r="BC660" s="9">
        <f t="shared" si="73"/>
        <v>189.74382900000003</v>
      </c>
      <c r="BD660" s="5" t="str">
        <f t="shared" si="74"/>
        <v>-</v>
      </c>
    </row>
    <row r="661" spans="1:57">
      <c r="A661" s="4" t="s">
        <v>821</v>
      </c>
      <c r="L661" s="5" t="s">
        <v>624</v>
      </c>
      <c r="M661" s="87"/>
      <c r="N661" s="87"/>
      <c r="O661" s="87"/>
      <c r="P661" s="87"/>
      <c r="Q661" s="87"/>
      <c r="R661" s="87"/>
      <c r="S661" s="87"/>
      <c r="T661" s="78"/>
      <c r="U661" s="87"/>
      <c r="V661" s="87"/>
      <c r="W661" s="87"/>
      <c r="X661" s="87"/>
      <c r="Y661" s="86"/>
      <c r="Z661" s="86"/>
      <c r="AA661" s="86"/>
      <c r="AB661" s="86"/>
      <c r="AC661" s="86"/>
      <c r="AD661" s="86"/>
      <c r="AE661" s="86"/>
      <c r="AF661" s="86"/>
      <c r="AG661" s="86"/>
      <c r="AH661" s="86"/>
      <c r="AI661" s="86"/>
      <c r="AJ661" s="87">
        <v>366.25778200000008</v>
      </c>
      <c r="AK661" s="86"/>
      <c r="AM661" s="86"/>
      <c r="AN661" s="9"/>
      <c r="AW661" s="4"/>
      <c r="AX661" s="4"/>
      <c r="AY661" s="4"/>
      <c r="AZ661" s="4"/>
      <c r="BA661" s="4"/>
      <c r="BB661" s="5">
        <v>1</v>
      </c>
      <c r="BC661" s="9">
        <f t="shared" si="73"/>
        <v>366.25778200000008</v>
      </c>
      <c r="BD661" s="5" t="str">
        <f t="shared" si="74"/>
        <v>-</v>
      </c>
    </row>
    <row r="662" spans="1:57">
      <c r="A662" s="4" t="s">
        <v>398</v>
      </c>
      <c r="L662" s="5" t="s">
        <v>624</v>
      </c>
      <c r="M662" s="5" t="s">
        <v>624</v>
      </c>
      <c r="N662" s="5" t="s">
        <v>781</v>
      </c>
      <c r="O662" s="87"/>
      <c r="P662" s="87"/>
      <c r="Q662" s="87"/>
      <c r="R662" s="87"/>
      <c r="S662" s="87"/>
      <c r="T662" s="78"/>
      <c r="U662" s="87"/>
      <c r="V662" s="87"/>
      <c r="W662" s="87"/>
      <c r="X662" s="87"/>
      <c r="Y662" s="86"/>
      <c r="Z662" s="86"/>
      <c r="AA662" s="86"/>
      <c r="AB662" s="86"/>
      <c r="AC662" s="86"/>
      <c r="AD662" s="86"/>
      <c r="AE662" s="86"/>
      <c r="AF662" s="86"/>
      <c r="AG662" s="86"/>
      <c r="AH662" s="86"/>
      <c r="AI662" s="86"/>
      <c r="AJ662" s="87">
        <v>290.97268200000008</v>
      </c>
      <c r="AK662" s="87">
        <v>433.44749800000005</v>
      </c>
      <c r="AL662" s="5">
        <v>374</v>
      </c>
      <c r="AM662" s="86"/>
      <c r="AN662" s="9"/>
      <c r="AW662" s="4"/>
      <c r="AX662" s="4"/>
      <c r="AY662" s="4"/>
      <c r="AZ662" s="4"/>
      <c r="BA662" s="4"/>
      <c r="BB662" s="5">
        <v>3</v>
      </c>
      <c r="BC662" s="9">
        <f t="shared" si="73"/>
        <v>366.14006000000001</v>
      </c>
      <c r="BD662" s="5">
        <f t="shared" si="74"/>
        <v>366.14006000000001</v>
      </c>
    </row>
    <row r="663" spans="1:57" s="89" customFormat="1">
      <c r="A663" s="89" t="s">
        <v>822</v>
      </c>
      <c r="C663" s="90"/>
      <c r="D663" s="90"/>
      <c r="F663" s="90"/>
      <c r="H663" s="90"/>
      <c r="J663" s="90"/>
      <c r="K663" s="90"/>
      <c r="L663" s="5" t="s">
        <v>624</v>
      </c>
      <c r="M663" s="87"/>
      <c r="N663" s="87"/>
      <c r="O663" s="87"/>
      <c r="P663" s="87"/>
      <c r="Q663" s="87"/>
      <c r="R663" s="87"/>
      <c r="S663" s="87"/>
      <c r="T663" s="78"/>
      <c r="U663" s="87"/>
      <c r="V663" s="87"/>
      <c r="W663" s="87"/>
      <c r="X663" s="87"/>
      <c r="Y663" s="86"/>
      <c r="Z663" s="86"/>
      <c r="AA663" s="86"/>
      <c r="AB663" s="86"/>
      <c r="AC663" s="86"/>
      <c r="AD663" s="86"/>
      <c r="AE663" s="86"/>
      <c r="AF663" s="86"/>
      <c r="AG663" s="86"/>
      <c r="AH663" s="86"/>
      <c r="AI663" s="86"/>
      <c r="AJ663" s="87">
        <v>460.82940200000007</v>
      </c>
      <c r="AK663" s="86"/>
      <c r="AL663" s="5"/>
      <c r="AM663" s="86"/>
      <c r="AN663" s="94"/>
      <c r="BB663" s="90">
        <v>1</v>
      </c>
      <c r="BC663" s="9">
        <f t="shared" si="73"/>
        <v>460.82940200000007</v>
      </c>
      <c r="BD663" s="5" t="str">
        <f t="shared" si="74"/>
        <v>-</v>
      </c>
      <c r="BE663" s="90"/>
    </row>
    <row r="664" spans="1:57" s="89" customFormat="1">
      <c r="A664" s="89" t="s">
        <v>823</v>
      </c>
      <c r="C664" s="90"/>
      <c r="D664" s="90"/>
      <c r="F664" s="90"/>
      <c r="H664" s="90"/>
      <c r="J664" s="90"/>
      <c r="K664" s="90"/>
      <c r="L664" s="5" t="s">
        <v>624</v>
      </c>
      <c r="M664" s="87"/>
      <c r="N664" s="87"/>
      <c r="O664" s="87"/>
      <c r="P664" s="87"/>
      <c r="Q664" s="87"/>
      <c r="R664" s="87"/>
      <c r="S664" s="87"/>
      <c r="T664" s="78"/>
      <c r="U664" s="87"/>
      <c r="V664" s="87"/>
      <c r="W664" s="87"/>
      <c r="X664" s="87"/>
      <c r="Y664" s="86"/>
      <c r="Z664" s="86"/>
      <c r="AA664" s="86"/>
      <c r="AB664" s="86"/>
      <c r="AC664" s="86"/>
      <c r="AD664" s="86"/>
      <c r="AE664" s="86"/>
      <c r="AF664" s="86"/>
      <c r="AG664" s="86"/>
      <c r="AH664" s="86"/>
      <c r="AI664" s="86"/>
      <c r="AJ664" s="87">
        <v>238.43383300000005</v>
      </c>
      <c r="AK664" s="86"/>
      <c r="AL664" s="5"/>
      <c r="AM664" s="86"/>
      <c r="AN664" s="94"/>
      <c r="BB664" s="90">
        <v>1</v>
      </c>
      <c r="BC664" s="9">
        <f t="shared" si="73"/>
        <v>238.43383300000005</v>
      </c>
      <c r="BD664" s="5" t="str">
        <f t="shared" si="74"/>
        <v>-</v>
      </c>
      <c r="BE664" s="90"/>
    </row>
    <row r="665" spans="1:57">
      <c r="A665" s="4" t="s">
        <v>595</v>
      </c>
      <c r="L665" s="5" t="s">
        <v>624</v>
      </c>
      <c r="M665" s="87"/>
      <c r="N665" s="87"/>
      <c r="O665" s="87"/>
      <c r="P665" s="87"/>
      <c r="Q665" s="87"/>
      <c r="R665" s="87"/>
      <c r="S665" s="87"/>
      <c r="T665" s="78"/>
      <c r="U665" s="87"/>
      <c r="V665" s="87"/>
      <c r="W665" s="87"/>
      <c r="X665" s="87"/>
      <c r="Y665" s="86"/>
      <c r="Z665" s="86"/>
      <c r="AA665" s="86"/>
      <c r="AB665" s="86"/>
      <c r="AC665" s="86"/>
      <c r="AD665" s="86"/>
      <c r="AE665" s="86"/>
      <c r="AF665" s="86"/>
      <c r="AG665" s="86"/>
      <c r="AH665" s="86"/>
      <c r="AI665" s="86"/>
      <c r="AJ665" s="87">
        <v>315.0216190000001</v>
      </c>
      <c r="AK665" s="86"/>
      <c r="AM665" s="86"/>
      <c r="AN665" s="9"/>
      <c r="AW665" s="4"/>
      <c r="AX665" s="4"/>
      <c r="AY665" s="4"/>
      <c r="AZ665" s="4"/>
      <c r="BA665" s="4"/>
      <c r="BB665" s="5">
        <v>1</v>
      </c>
      <c r="BC665" s="9">
        <f t="shared" si="73"/>
        <v>315.0216190000001</v>
      </c>
      <c r="BD665" s="5" t="str">
        <f t="shared" si="74"/>
        <v>-</v>
      </c>
    </row>
    <row r="666" spans="1:57">
      <c r="A666" s="4" t="s">
        <v>824</v>
      </c>
      <c r="L666" s="5" t="s">
        <v>624</v>
      </c>
      <c r="M666" s="87"/>
      <c r="N666" s="87"/>
      <c r="O666" s="87"/>
      <c r="P666" s="87"/>
      <c r="Q666" s="87"/>
      <c r="R666" s="87"/>
      <c r="S666" s="87"/>
      <c r="T666" s="78"/>
      <c r="U666" s="87"/>
      <c r="V666" s="87"/>
      <c r="W666" s="87"/>
      <c r="X666" s="87"/>
      <c r="Y666" s="86"/>
      <c r="Z666" s="86"/>
      <c r="AA666" s="86"/>
      <c r="AB666" s="86"/>
      <c r="AC666" s="86"/>
      <c r="AD666" s="86"/>
      <c r="AE666" s="86"/>
      <c r="AF666" s="86"/>
      <c r="AG666" s="86"/>
      <c r="AH666" s="86"/>
      <c r="AI666" s="86"/>
      <c r="AJ666" s="87">
        <v>286.55708400000003</v>
      </c>
      <c r="AK666" s="86"/>
      <c r="AM666" s="86"/>
      <c r="AN666" s="9"/>
      <c r="AW666" s="4"/>
      <c r="AX666" s="4"/>
      <c r="AY666" s="4"/>
      <c r="AZ666" s="4"/>
      <c r="BA666" s="4"/>
      <c r="BB666" s="5">
        <v>1</v>
      </c>
      <c r="BC666" s="9">
        <f t="shared" si="73"/>
        <v>286.55708400000003</v>
      </c>
      <c r="BD666" s="5" t="str">
        <f t="shared" si="74"/>
        <v>-</v>
      </c>
    </row>
    <row r="667" spans="1:57">
      <c r="A667" s="4" t="s">
        <v>825</v>
      </c>
      <c r="L667" s="5" t="s">
        <v>624</v>
      </c>
      <c r="M667" s="87"/>
      <c r="N667" s="87"/>
      <c r="O667" s="87"/>
      <c r="P667" s="87"/>
      <c r="Q667" s="87"/>
      <c r="R667" s="87"/>
      <c r="S667" s="87"/>
      <c r="T667" s="78"/>
      <c r="U667" s="87"/>
      <c r="V667" s="87"/>
      <c r="W667" s="87"/>
      <c r="X667" s="87"/>
      <c r="Y667" s="86"/>
      <c r="Z667" s="86"/>
      <c r="AA667" s="86"/>
      <c r="AB667" s="86"/>
      <c r="AC667" s="86"/>
      <c r="AD667" s="86"/>
      <c r="AE667" s="86"/>
      <c r="AF667" s="86"/>
      <c r="AG667" s="86"/>
      <c r="AH667" s="86"/>
      <c r="AI667" s="86"/>
      <c r="AJ667" s="87">
        <v>204.84314400000002</v>
      </c>
      <c r="AK667" s="86"/>
      <c r="AM667" s="86"/>
      <c r="AN667" s="9"/>
      <c r="AW667" s="4"/>
      <c r="AX667" s="4"/>
      <c r="AY667" s="4"/>
      <c r="AZ667" s="4"/>
      <c r="BA667" s="4"/>
      <c r="BB667" s="5">
        <v>1</v>
      </c>
      <c r="BC667" s="9">
        <f t="shared" si="73"/>
        <v>204.84314400000002</v>
      </c>
      <c r="BD667" s="5" t="str">
        <f t="shared" si="74"/>
        <v>-</v>
      </c>
    </row>
    <row r="668" spans="1:57">
      <c r="A668" s="4" t="s">
        <v>657</v>
      </c>
      <c r="L668" s="5" t="s">
        <v>624</v>
      </c>
      <c r="M668" s="87"/>
      <c r="N668" s="87"/>
      <c r="O668" s="87"/>
      <c r="P668" s="87"/>
      <c r="Q668" s="87"/>
      <c r="R668" s="87"/>
      <c r="S668" s="87"/>
      <c r="T668" s="78"/>
      <c r="U668" s="87"/>
      <c r="V668" s="87"/>
      <c r="W668" s="87"/>
      <c r="X668" s="87"/>
      <c r="Y668" s="86"/>
      <c r="Z668" s="86"/>
      <c r="AA668" s="86"/>
      <c r="AB668" s="86"/>
      <c r="AC668" s="86"/>
      <c r="AD668" s="86"/>
      <c r="AE668" s="86"/>
      <c r="AF668" s="86"/>
      <c r="AG668" s="86"/>
      <c r="AH668" s="86"/>
      <c r="AI668" s="86"/>
      <c r="AJ668" s="87">
        <v>327.86238100000003</v>
      </c>
      <c r="AK668" s="86"/>
      <c r="AM668" s="86"/>
      <c r="AN668" s="9"/>
      <c r="AW668" s="4"/>
      <c r="AX668" s="4"/>
      <c r="AY668" s="4"/>
      <c r="AZ668" s="4"/>
      <c r="BA668" s="4"/>
      <c r="BB668" s="5">
        <v>1</v>
      </c>
      <c r="BC668" s="9">
        <f t="shared" si="73"/>
        <v>327.86238100000003</v>
      </c>
      <c r="BD668" s="5" t="str">
        <f t="shared" si="74"/>
        <v>-</v>
      </c>
    </row>
    <row r="669" spans="1:57">
      <c r="A669" s="4" t="s">
        <v>673</v>
      </c>
      <c r="L669" s="5" t="s">
        <v>624</v>
      </c>
      <c r="M669" s="5" t="s">
        <v>624</v>
      </c>
      <c r="N669" s="87"/>
      <c r="O669" s="87"/>
      <c r="P669" s="87"/>
      <c r="Q669" s="87"/>
      <c r="R669" s="87"/>
      <c r="S669" s="87"/>
      <c r="T669" s="78"/>
      <c r="U669" s="87"/>
      <c r="V669" s="87"/>
      <c r="W669" s="87"/>
      <c r="X669" s="87"/>
      <c r="Y669" s="86"/>
      <c r="Z669" s="86"/>
      <c r="AA669" s="86"/>
      <c r="AB669" s="86"/>
      <c r="AC669" s="86"/>
      <c r="AD669" s="86"/>
      <c r="AE669" s="86"/>
      <c r="AF669" s="86"/>
      <c r="AG669" s="86"/>
      <c r="AH669" s="86"/>
      <c r="AI669" s="86"/>
      <c r="AJ669" s="87">
        <v>393.14048400000001</v>
      </c>
      <c r="AK669" s="87">
        <v>338.17945333333341</v>
      </c>
      <c r="AM669" s="86"/>
      <c r="AN669" s="9"/>
      <c r="AW669" s="4"/>
      <c r="AX669" s="4"/>
      <c r="AY669" s="4"/>
      <c r="AZ669" s="4"/>
      <c r="BA669" s="4"/>
      <c r="BB669" s="5">
        <v>2</v>
      </c>
      <c r="BC669" s="9">
        <f t="shared" si="73"/>
        <v>365.65996866666671</v>
      </c>
      <c r="BD669" s="5" t="s">
        <v>551</v>
      </c>
    </row>
    <row r="670" spans="1:57" s="89" customFormat="1">
      <c r="A670" s="89" t="s">
        <v>401</v>
      </c>
      <c r="C670" s="90"/>
      <c r="D670" s="90"/>
      <c r="F670" s="90"/>
      <c r="H670" s="90"/>
      <c r="J670" s="90"/>
      <c r="K670" s="90"/>
      <c r="L670" s="5" t="s">
        <v>624</v>
      </c>
      <c r="M670" s="5" t="s">
        <v>624</v>
      </c>
      <c r="N670" s="87"/>
      <c r="O670" s="87"/>
      <c r="P670" s="87"/>
      <c r="Q670" s="87"/>
      <c r="R670" s="87"/>
      <c r="S670" s="87"/>
      <c r="T670" s="78"/>
      <c r="U670" s="87"/>
      <c r="V670" s="87"/>
      <c r="W670" s="87"/>
      <c r="X670" s="87"/>
      <c r="Y670" s="86"/>
      <c r="Z670" s="86"/>
      <c r="AA670" s="86"/>
      <c r="AB670" s="86"/>
      <c r="AC670" s="86"/>
      <c r="AD670" s="86"/>
      <c r="AE670" s="86"/>
      <c r="AF670" s="86"/>
      <c r="AG670" s="86"/>
      <c r="AH670" s="86"/>
      <c r="AI670" s="86"/>
      <c r="AJ670" s="87">
        <v>497.63451100000009</v>
      </c>
      <c r="AK670" s="87">
        <v>410.79728800000004</v>
      </c>
      <c r="AL670" s="5"/>
      <c r="AM670" s="86"/>
      <c r="AN670" s="94"/>
      <c r="BB670" s="90">
        <v>2</v>
      </c>
      <c r="BC670" s="9">
        <f t="shared" si="73"/>
        <v>454.21589950000009</v>
      </c>
      <c r="BD670" s="5" t="s">
        <v>53</v>
      </c>
      <c r="BE670" s="90"/>
    </row>
    <row r="671" spans="1:57" s="1" customFormat="1">
      <c r="A671" s="1" t="s">
        <v>779</v>
      </c>
      <c r="C671" s="331"/>
      <c r="D671" s="331"/>
      <c r="F671" s="331"/>
      <c r="H671" s="331"/>
      <c r="J671" s="331"/>
      <c r="K671" s="331"/>
      <c r="L671" s="5" t="s">
        <v>624</v>
      </c>
      <c r="M671" s="84"/>
      <c r="N671" s="84"/>
      <c r="O671" s="84"/>
      <c r="P671" s="84"/>
      <c r="Q671" s="84"/>
      <c r="R671" s="84"/>
      <c r="S671" s="84"/>
      <c r="T671" s="79"/>
      <c r="U671" s="84"/>
      <c r="V671" s="84"/>
      <c r="W671" s="84"/>
      <c r="X671" s="84"/>
      <c r="Y671" s="85"/>
      <c r="Z671" s="85"/>
      <c r="AA671" s="85"/>
      <c r="AB671" s="85"/>
      <c r="AC671" s="85"/>
      <c r="AD671" s="85"/>
      <c r="AE671" s="85"/>
      <c r="AF671" s="85"/>
      <c r="AG671" s="85"/>
      <c r="AH671" s="85"/>
      <c r="AI671" s="85"/>
      <c r="AJ671" s="84">
        <v>375.93487800000008</v>
      </c>
      <c r="AK671" s="85"/>
      <c r="AL671" s="331"/>
      <c r="AM671" s="85"/>
      <c r="AN671" s="7"/>
      <c r="BB671" s="331">
        <v>1</v>
      </c>
      <c r="BC671" s="9">
        <f t="shared" si="73"/>
        <v>375.93487800000008</v>
      </c>
      <c r="BD671" s="5" t="str">
        <f t="shared" si="74"/>
        <v>-</v>
      </c>
      <c r="BE671" s="331"/>
    </row>
    <row r="672" spans="1:57" s="83" customFormat="1">
      <c r="A672" s="83" t="s">
        <v>638</v>
      </c>
      <c r="C672" s="88"/>
      <c r="D672" s="88"/>
      <c r="F672" s="88"/>
      <c r="H672" s="88"/>
      <c r="J672" s="88"/>
      <c r="K672" s="88"/>
      <c r="L672" s="5" t="s">
        <v>624</v>
      </c>
      <c r="M672" s="331" t="s">
        <v>624</v>
      </c>
      <c r="N672" s="331" t="s">
        <v>624</v>
      </c>
      <c r="O672" s="331" t="s">
        <v>624</v>
      </c>
      <c r="P672" s="331" t="s">
        <v>624</v>
      </c>
      <c r="Q672" s="1" t="s">
        <v>624</v>
      </c>
      <c r="R672" s="84"/>
      <c r="S672" s="84"/>
      <c r="T672" s="79"/>
      <c r="U672" s="84"/>
      <c r="V672" s="84"/>
      <c r="W672" s="84"/>
      <c r="X672" s="84"/>
      <c r="Y672" s="85"/>
      <c r="Z672" s="85"/>
      <c r="AA672" s="85"/>
      <c r="AB672" s="85"/>
      <c r="AC672" s="85"/>
      <c r="AD672" s="85"/>
      <c r="AE672" s="85"/>
      <c r="AF672" s="85"/>
      <c r="AG672" s="85"/>
      <c r="AH672" s="85"/>
      <c r="AI672" s="85"/>
      <c r="AJ672" s="84">
        <v>223.29222300000004</v>
      </c>
      <c r="AK672" s="84">
        <v>280.62379399999998</v>
      </c>
      <c r="AL672" s="331">
        <v>251</v>
      </c>
      <c r="AM672" s="74">
        <v>232.836725</v>
      </c>
      <c r="AN672" s="7">
        <v>250.81215499999999</v>
      </c>
      <c r="AO672" s="7">
        <v>270.04785499999997</v>
      </c>
      <c r="BB672" s="88">
        <v>3</v>
      </c>
      <c r="BC672" s="9">
        <f t="shared" si="73"/>
        <v>251.63867233333335</v>
      </c>
      <c r="BD672" s="5">
        <f t="shared" si="74"/>
        <v>251.63867233333335</v>
      </c>
      <c r="BE672" s="88"/>
    </row>
    <row r="673" spans="1:57">
      <c r="A673" s="4" t="s">
        <v>826</v>
      </c>
      <c r="L673" s="5" t="s">
        <v>624</v>
      </c>
      <c r="M673" s="87"/>
      <c r="N673" s="87"/>
      <c r="O673" s="87"/>
      <c r="P673" s="87"/>
      <c r="Q673" s="87"/>
      <c r="R673" s="87"/>
      <c r="S673" s="87"/>
      <c r="T673" s="78"/>
      <c r="U673" s="87"/>
      <c r="V673" s="87"/>
      <c r="W673" s="87"/>
      <c r="X673" s="87"/>
      <c r="Y673" s="86"/>
      <c r="Z673" s="86"/>
      <c r="AA673" s="86"/>
      <c r="AB673" s="86"/>
      <c r="AC673" s="86"/>
      <c r="AD673" s="86"/>
      <c r="AE673" s="86"/>
      <c r="AF673" s="86"/>
      <c r="AG673" s="86"/>
      <c r="AH673" s="86"/>
      <c r="AI673" s="86"/>
      <c r="AJ673" s="87">
        <v>361.12316900000008</v>
      </c>
      <c r="AK673" s="86"/>
      <c r="AM673" s="86"/>
      <c r="AN673" s="9"/>
      <c r="AW673" s="4"/>
      <c r="AX673" s="4"/>
      <c r="AY673" s="4"/>
      <c r="AZ673" s="4"/>
      <c r="BA673" s="4"/>
      <c r="BB673" s="5">
        <v>1</v>
      </c>
      <c r="BC673" s="9">
        <f t="shared" si="73"/>
        <v>361.12316900000008</v>
      </c>
      <c r="BD673" s="5" t="str">
        <f t="shared" si="74"/>
        <v>-</v>
      </c>
    </row>
    <row r="674" spans="1:57">
      <c r="A674" s="4" t="s">
        <v>827</v>
      </c>
      <c r="L674" s="5" t="s">
        <v>624</v>
      </c>
      <c r="M674" s="5" t="s">
        <v>624</v>
      </c>
      <c r="N674" s="5" t="s">
        <v>624</v>
      </c>
      <c r="O674" s="87"/>
      <c r="P674" s="87"/>
      <c r="Q674" s="87"/>
      <c r="R674" s="87"/>
      <c r="S674" s="87"/>
      <c r="T674" s="78"/>
      <c r="U674" s="87"/>
      <c r="V674" s="87"/>
      <c r="W674" s="87"/>
      <c r="X674" s="87"/>
      <c r="Y674" s="86"/>
      <c r="Z674" s="86"/>
      <c r="AA674" s="86"/>
      <c r="AB674" s="86"/>
      <c r="AC674" s="86"/>
      <c r="AD674" s="86"/>
      <c r="AE674" s="86"/>
      <c r="AF674" s="86"/>
      <c r="AG674" s="86"/>
      <c r="AH674" s="86"/>
      <c r="AI674" s="86"/>
      <c r="AJ674" s="87">
        <v>287.47911500000009</v>
      </c>
      <c r="AK674" s="87">
        <v>406.41420599999998</v>
      </c>
      <c r="AL674" s="5">
        <v>331</v>
      </c>
      <c r="AM674" s="86"/>
      <c r="AN674" s="9"/>
      <c r="AW674" s="4"/>
      <c r="AX674" s="4"/>
      <c r="AY674" s="4"/>
      <c r="AZ674" s="4"/>
      <c r="BA674" s="4"/>
      <c r="BB674" s="5">
        <v>3</v>
      </c>
      <c r="BC674" s="9">
        <f t="shared" si="73"/>
        <v>341.63110699999999</v>
      </c>
      <c r="BD674" s="5">
        <f t="shared" si="74"/>
        <v>341.63110699999999</v>
      </c>
    </row>
    <row r="675" spans="1:57">
      <c r="A675" s="4" t="s">
        <v>828</v>
      </c>
      <c r="L675" s="5" t="s">
        <v>624</v>
      </c>
      <c r="M675" s="87"/>
      <c r="N675" s="87"/>
      <c r="O675" s="87"/>
      <c r="P675" s="87"/>
      <c r="Q675" s="87"/>
      <c r="R675" s="87"/>
      <c r="S675" s="87"/>
      <c r="T675" s="78"/>
      <c r="U675" s="87"/>
      <c r="V675" s="87"/>
      <c r="W675" s="87"/>
      <c r="X675" s="87"/>
      <c r="Y675" s="86"/>
      <c r="Z675" s="86"/>
      <c r="AA675" s="86"/>
      <c r="AB675" s="86"/>
      <c r="AC675" s="86"/>
      <c r="AD675" s="86"/>
      <c r="AE675" s="86"/>
      <c r="AF675" s="86"/>
      <c r="AG675" s="86"/>
      <c r="AH675" s="86"/>
      <c r="AI675" s="86"/>
      <c r="AJ675" s="87">
        <v>114.22187700000001</v>
      </c>
      <c r="AK675" s="86"/>
      <c r="AM675" s="86"/>
      <c r="AN675" s="9"/>
      <c r="AW675" s="4"/>
      <c r="AX675" s="4"/>
      <c r="AY675" s="4"/>
      <c r="AZ675" s="4"/>
      <c r="BA675" s="4"/>
      <c r="BB675" s="5">
        <v>1</v>
      </c>
      <c r="BC675" s="9">
        <f t="shared" si="73"/>
        <v>114.22187700000001</v>
      </c>
      <c r="BD675" s="5" t="str">
        <f t="shared" si="74"/>
        <v>-</v>
      </c>
    </row>
    <row r="676" spans="1:57">
      <c r="A676" s="4" t="s">
        <v>829</v>
      </c>
      <c r="L676" s="5" t="s">
        <v>624</v>
      </c>
      <c r="M676" s="87"/>
      <c r="N676" s="87"/>
      <c r="O676" s="87"/>
      <c r="P676" s="87"/>
      <c r="Q676" s="87"/>
      <c r="R676" s="87"/>
      <c r="S676" s="87"/>
      <c r="T676" s="78"/>
      <c r="U676" s="87"/>
      <c r="V676" s="87"/>
      <c r="W676" s="87"/>
      <c r="X676" s="87"/>
      <c r="Y676" s="86"/>
      <c r="Z676" s="86"/>
      <c r="AA676" s="86"/>
      <c r="AB676" s="86"/>
      <c r="AC676" s="86"/>
      <c r="AD676" s="86"/>
      <c r="AE676" s="86"/>
      <c r="AF676" s="86"/>
      <c r="AG676" s="86"/>
      <c r="AH676" s="86"/>
      <c r="AI676" s="86"/>
      <c r="AJ676" s="87">
        <v>363.15332900000004</v>
      </c>
      <c r="AK676" s="86"/>
      <c r="AL676" s="86"/>
      <c r="AM676" s="86"/>
      <c r="AN676" s="9"/>
      <c r="AW676" s="4"/>
      <c r="AX676" s="4"/>
      <c r="AY676" s="4"/>
      <c r="AZ676" s="4"/>
      <c r="BA676" s="4"/>
      <c r="BB676" s="5">
        <v>1</v>
      </c>
      <c r="BC676" s="9">
        <f t="shared" si="73"/>
        <v>363.15332900000004</v>
      </c>
      <c r="BD676" s="5" t="str">
        <f t="shared" si="74"/>
        <v>-</v>
      </c>
    </row>
    <row r="677" spans="1:57" s="1" customFormat="1">
      <c r="A677" s="1" t="s">
        <v>182</v>
      </c>
      <c r="C677" s="331"/>
      <c r="D677" s="331"/>
      <c r="F677" s="331"/>
      <c r="H677" s="331"/>
      <c r="J677" s="331"/>
      <c r="K677" s="331"/>
      <c r="L677" s="5" t="s">
        <v>624</v>
      </c>
      <c r="M677" s="84"/>
      <c r="N677" s="84"/>
      <c r="O677" s="84"/>
      <c r="P677" s="84"/>
      <c r="Q677" s="84"/>
      <c r="R677" s="84"/>
      <c r="S677" s="84"/>
      <c r="T677" s="79"/>
      <c r="U677" s="84"/>
      <c r="V677" s="84"/>
      <c r="W677" s="84"/>
      <c r="X677" s="84"/>
      <c r="Y677" s="85"/>
      <c r="Z677" s="85"/>
      <c r="AA677" s="85"/>
      <c r="AB677" s="85"/>
      <c r="AC677" s="85"/>
      <c r="AD677" s="85"/>
      <c r="AE677" s="85"/>
      <c r="AF677" s="85"/>
      <c r="AG677" s="85"/>
      <c r="AH677" s="85"/>
      <c r="AI677" s="85"/>
      <c r="AJ677" s="84">
        <v>265.24040400000001</v>
      </c>
      <c r="AK677" s="85"/>
      <c r="AL677" s="331"/>
      <c r="AM677" s="85"/>
      <c r="AN677" s="7"/>
      <c r="BB677" s="331">
        <v>1</v>
      </c>
      <c r="BC677" s="9">
        <f t="shared" si="73"/>
        <v>265.24040400000001</v>
      </c>
      <c r="BD677" s="5" t="str">
        <f t="shared" si="74"/>
        <v>-</v>
      </c>
      <c r="BE677" s="331"/>
    </row>
    <row r="678" spans="1:57" customFormat="1">
      <c r="A678" s="4" t="s">
        <v>830</v>
      </c>
      <c r="B678" s="4"/>
      <c r="C678" s="5"/>
      <c r="D678" s="5"/>
      <c r="E678" s="4"/>
      <c r="F678" s="5"/>
      <c r="G678" s="4"/>
      <c r="H678" s="5"/>
      <c r="I678" s="4"/>
      <c r="J678" s="5"/>
      <c r="K678" s="5"/>
      <c r="L678" s="5" t="s">
        <v>683</v>
      </c>
      <c r="M678" s="9"/>
      <c r="N678" s="5"/>
      <c r="O678" s="9"/>
      <c r="P678" s="9"/>
      <c r="Q678" s="9"/>
      <c r="R678" s="9"/>
      <c r="S678" s="9"/>
      <c r="T678" s="10"/>
      <c r="U678" s="9"/>
      <c r="V678" s="9"/>
      <c r="W678" s="9"/>
      <c r="X678" s="9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9">
        <v>254.005664</v>
      </c>
      <c r="AK678" s="11"/>
      <c r="AL678" s="5"/>
      <c r="AM678" s="5"/>
      <c r="AN678" s="9"/>
      <c r="BB678" s="5">
        <v>1</v>
      </c>
      <c r="BC678" s="9">
        <f t="shared" ref="BC678:BC694" si="75">AVERAGE(AJ678:AL678)</f>
        <v>254.005664</v>
      </c>
      <c r="BD678" s="5" t="str">
        <f t="shared" ref="BD678:BD694" si="76">IF(BB678=3,BC678,IF(BB678=2,"*",IF(BB678=1,"-")))</f>
        <v>-</v>
      </c>
      <c r="BE678" s="5"/>
    </row>
    <row r="679" spans="1:57" s="77" customFormat="1">
      <c r="A679" s="4" t="s">
        <v>831</v>
      </c>
      <c r="B679" s="4"/>
      <c r="C679" s="5"/>
      <c r="D679" s="5"/>
      <c r="E679" s="4"/>
      <c r="F679" s="5"/>
      <c r="G679" s="4"/>
      <c r="H679" s="5"/>
      <c r="I679" s="4"/>
      <c r="J679" s="5"/>
      <c r="K679" s="5"/>
      <c r="L679" s="5" t="s">
        <v>683</v>
      </c>
      <c r="M679" s="9"/>
      <c r="N679" s="5"/>
      <c r="O679" s="9"/>
      <c r="P679" s="9"/>
      <c r="Q679" s="9"/>
      <c r="R679" s="9"/>
      <c r="S679" s="9"/>
      <c r="T679" s="10"/>
      <c r="U679" s="9"/>
      <c r="V679" s="9"/>
      <c r="W679" s="9"/>
      <c r="X679" s="9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9">
        <v>310.16642799999994</v>
      </c>
      <c r="AK679" s="11"/>
      <c r="AL679" s="5"/>
      <c r="AM679" s="11"/>
      <c r="AN679" s="9"/>
      <c r="BB679" s="5">
        <v>1</v>
      </c>
      <c r="BC679" s="9">
        <f t="shared" si="75"/>
        <v>310.16642799999994</v>
      </c>
      <c r="BD679" s="5" t="str">
        <f t="shared" si="76"/>
        <v>-</v>
      </c>
      <c r="BE679" s="5"/>
    </row>
    <row r="680" spans="1:57" customFormat="1">
      <c r="A680" s="4" t="s">
        <v>832</v>
      </c>
      <c r="B680" s="4"/>
      <c r="C680" s="5"/>
      <c r="D680" s="5"/>
      <c r="E680" s="4"/>
      <c r="F680" s="5"/>
      <c r="G680" s="4"/>
      <c r="H680" s="5"/>
      <c r="I680" s="4"/>
      <c r="J680" s="5"/>
      <c r="K680" s="5"/>
      <c r="L680" s="5" t="s">
        <v>683</v>
      </c>
      <c r="M680" s="9"/>
      <c r="N680" s="5"/>
      <c r="O680" s="9"/>
      <c r="P680" s="9"/>
      <c r="Q680" s="9"/>
      <c r="R680" s="9"/>
      <c r="S680" s="9"/>
      <c r="T680" s="10"/>
      <c r="U680" s="9"/>
      <c r="V680" s="9"/>
      <c r="W680" s="9"/>
      <c r="X680" s="9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9">
        <v>400.84442200000001</v>
      </c>
      <c r="AK680" s="11"/>
      <c r="AL680" s="5"/>
      <c r="AM680" s="11"/>
      <c r="AN680" s="5"/>
      <c r="BB680" s="5">
        <v>1</v>
      </c>
      <c r="BC680" s="9">
        <f t="shared" si="75"/>
        <v>400.84442200000001</v>
      </c>
      <c r="BD680" s="5" t="str">
        <f t="shared" si="76"/>
        <v>-</v>
      </c>
      <c r="BE680" s="5"/>
    </row>
    <row r="681" spans="1:57" customFormat="1">
      <c r="A681" s="4" t="s">
        <v>833</v>
      </c>
      <c r="B681" s="4"/>
      <c r="C681" s="5"/>
      <c r="D681" s="5"/>
      <c r="E681" s="4"/>
      <c r="F681" s="5"/>
      <c r="G681" s="4"/>
      <c r="H681" s="5"/>
      <c r="I681" s="4"/>
      <c r="J681" s="5"/>
      <c r="K681" s="5"/>
      <c r="L681" s="5" t="s">
        <v>683</v>
      </c>
      <c r="M681" s="9"/>
      <c r="N681" s="5"/>
      <c r="O681" s="9"/>
      <c r="P681" s="9"/>
      <c r="Q681" s="9"/>
      <c r="R681" s="9"/>
      <c r="S681" s="9"/>
      <c r="T681" s="10"/>
      <c r="U681" s="9"/>
      <c r="V681" s="9"/>
      <c r="W681" s="9"/>
      <c r="X681" s="9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9">
        <v>196.51123799999999</v>
      </c>
      <c r="AK681" s="11"/>
      <c r="AL681" s="5"/>
      <c r="AM681" s="11"/>
      <c r="AN681" s="9"/>
      <c r="BB681" s="5">
        <v>1</v>
      </c>
      <c r="BC681" s="9">
        <f t="shared" si="75"/>
        <v>196.51123799999999</v>
      </c>
      <c r="BD681" s="5" t="str">
        <f t="shared" si="76"/>
        <v>-</v>
      </c>
      <c r="BE681" s="5"/>
    </row>
    <row r="682" spans="1:57" customFormat="1">
      <c r="A682" s="4" t="s">
        <v>834</v>
      </c>
      <c r="B682" s="4"/>
      <c r="C682" s="5"/>
      <c r="D682" s="5"/>
      <c r="E682" s="4"/>
      <c r="F682" s="5"/>
      <c r="G682" s="4"/>
      <c r="H682" s="5"/>
      <c r="I682" s="4"/>
      <c r="J682" s="5"/>
      <c r="K682" s="5"/>
      <c r="L682" s="5" t="s">
        <v>683</v>
      </c>
      <c r="M682" s="9"/>
      <c r="N682" s="5"/>
      <c r="O682" s="9"/>
      <c r="P682" s="9"/>
      <c r="Q682" s="9"/>
      <c r="R682" s="9"/>
      <c r="S682" s="9"/>
      <c r="T682" s="10"/>
      <c r="U682" s="9"/>
      <c r="V682" s="9"/>
      <c r="W682" s="9"/>
      <c r="X682" s="9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9">
        <v>346.77783800000003</v>
      </c>
      <c r="AK682" s="11"/>
      <c r="AL682" s="5"/>
      <c r="AM682" s="11"/>
      <c r="AN682" s="9"/>
      <c r="BB682" s="5">
        <v>1</v>
      </c>
      <c r="BC682" s="9">
        <f t="shared" si="75"/>
        <v>346.77783800000003</v>
      </c>
      <c r="BD682" s="5" t="str">
        <f t="shared" si="76"/>
        <v>-</v>
      </c>
      <c r="BE682" s="5"/>
    </row>
    <row r="683" spans="1:57" customFormat="1">
      <c r="A683" s="4" t="s">
        <v>835</v>
      </c>
      <c r="B683" s="4"/>
      <c r="C683" s="5"/>
      <c r="D683" s="5"/>
      <c r="E683" s="4"/>
      <c r="F683" s="5"/>
      <c r="G683" s="4"/>
      <c r="H683" s="5"/>
      <c r="I683" s="4"/>
      <c r="J683" s="5"/>
      <c r="K683" s="5"/>
      <c r="L683" s="5" t="s">
        <v>683</v>
      </c>
      <c r="M683" s="9"/>
      <c r="N683" s="5"/>
      <c r="O683" s="9"/>
      <c r="P683" s="9"/>
      <c r="Q683" s="9"/>
      <c r="R683" s="9"/>
      <c r="S683" s="9"/>
      <c r="T683" s="10"/>
      <c r="U683" s="9"/>
      <c r="V683" s="9"/>
      <c r="W683" s="9"/>
      <c r="X683" s="9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9">
        <v>399.64669800000001</v>
      </c>
      <c r="AK683" s="11"/>
      <c r="AL683" s="5"/>
      <c r="AM683" s="11"/>
      <c r="AN683" s="9"/>
      <c r="BB683" s="5">
        <v>1</v>
      </c>
      <c r="BC683" s="9">
        <f t="shared" si="75"/>
        <v>399.64669800000001</v>
      </c>
      <c r="BD683" s="5" t="str">
        <f t="shared" si="76"/>
        <v>-</v>
      </c>
      <c r="BE683" s="5"/>
    </row>
    <row r="684" spans="1:57" customFormat="1">
      <c r="A684" s="4" t="s">
        <v>836</v>
      </c>
      <c r="B684" s="4"/>
      <c r="C684" s="5"/>
      <c r="D684" s="5"/>
      <c r="E684" s="4"/>
      <c r="F684" s="5"/>
      <c r="G684" s="4"/>
      <c r="H684" s="5"/>
      <c r="I684" s="4"/>
      <c r="J684" s="5"/>
      <c r="K684" s="5"/>
      <c r="L684" s="5" t="s">
        <v>683</v>
      </c>
      <c r="M684" s="9"/>
      <c r="N684" s="5"/>
      <c r="O684" s="9"/>
      <c r="P684" s="9"/>
      <c r="Q684" s="9"/>
      <c r="R684" s="9"/>
      <c r="S684" s="9"/>
      <c r="T684" s="10"/>
      <c r="U684" s="9"/>
      <c r="V684" s="9"/>
      <c r="W684" s="9"/>
      <c r="X684" s="9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9">
        <v>202.69458000000006</v>
      </c>
      <c r="AK684" s="11"/>
      <c r="AL684" s="5"/>
      <c r="AM684" s="11"/>
      <c r="AN684" s="9"/>
      <c r="BB684" s="5">
        <v>1</v>
      </c>
      <c r="BC684" s="9">
        <f t="shared" si="75"/>
        <v>202.69458000000006</v>
      </c>
      <c r="BD684" s="5" t="str">
        <f t="shared" si="76"/>
        <v>-</v>
      </c>
      <c r="BE684" s="5"/>
    </row>
    <row r="685" spans="1:57" customFormat="1">
      <c r="A685" s="4" t="s">
        <v>837</v>
      </c>
      <c r="B685" s="4"/>
      <c r="C685" s="5"/>
      <c r="D685" s="5"/>
      <c r="E685" s="4"/>
      <c r="F685" s="5"/>
      <c r="G685" s="4"/>
      <c r="H685" s="5"/>
      <c r="I685" s="4"/>
      <c r="J685" s="5"/>
      <c r="K685" s="5"/>
      <c r="L685" s="5" t="s">
        <v>683</v>
      </c>
      <c r="M685" s="9"/>
      <c r="N685" s="5"/>
      <c r="O685" s="9"/>
      <c r="P685" s="9"/>
      <c r="Q685" s="9"/>
      <c r="R685" s="9"/>
      <c r="S685" s="9"/>
      <c r="T685" s="10"/>
      <c r="U685" s="9"/>
      <c r="V685" s="9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9">
        <v>213.03145600000005</v>
      </c>
      <c r="AK685" s="11"/>
      <c r="AL685" s="9"/>
      <c r="BB685" s="5">
        <v>1</v>
      </c>
      <c r="BC685" s="9">
        <f t="shared" si="75"/>
        <v>213.03145600000005</v>
      </c>
      <c r="BD685" s="5" t="str">
        <f t="shared" si="76"/>
        <v>-</v>
      </c>
      <c r="BE685" s="5"/>
    </row>
    <row r="686" spans="1:57" s="25" customFormat="1">
      <c r="A686" s="1" t="s">
        <v>838</v>
      </c>
      <c r="B686" s="1"/>
      <c r="C686" s="331"/>
      <c r="D686" s="331"/>
      <c r="E686" s="1"/>
      <c r="F686" s="331"/>
      <c r="G686" s="1"/>
      <c r="H686" s="331"/>
      <c r="I686" s="1"/>
      <c r="J686" s="331"/>
      <c r="K686" s="331"/>
      <c r="L686" s="5" t="s">
        <v>683</v>
      </c>
      <c r="M686" s="331" t="s">
        <v>683</v>
      </c>
      <c r="N686" s="331" t="s">
        <v>683</v>
      </c>
      <c r="O686" s="331" t="s">
        <v>683</v>
      </c>
      <c r="P686" s="331" t="s">
        <v>683</v>
      </c>
      <c r="Q686" s="1" t="s">
        <v>683</v>
      </c>
      <c r="R686" s="1" t="s">
        <v>683</v>
      </c>
      <c r="S686" s="1" t="s">
        <v>683</v>
      </c>
      <c r="T686" s="1" t="s">
        <v>683</v>
      </c>
      <c r="U686" s="31" t="s">
        <v>683</v>
      </c>
      <c r="V686" s="7"/>
      <c r="W686" s="7"/>
      <c r="X686" s="7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  <c r="AJ686" s="7">
        <v>137.52149400000002</v>
      </c>
      <c r="AK686" s="7">
        <v>173.91736266666663</v>
      </c>
      <c r="AL686" s="7">
        <v>224</v>
      </c>
      <c r="AM686" s="7">
        <v>186.15883000000002</v>
      </c>
      <c r="AN686" s="7">
        <v>155.57701500000002</v>
      </c>
      <c r="AO686" s="7">
        <v>143.055385</v>
      </c>
      <c r="AP686" s="7">
        <v>166.84574499999999</v>
      </c>
      <c r="AQ686" s="7">
        <v>156.20715000000001</v>
      </c>
      <c r="AR686" s="7">
        <v>161.53197500000002</v>
      </c>
      <c r="AS686" s="7">
        <v>136.08705000000003</v>
      </c>
      <c r="AT686" s="7">
        <v>126.48025500000003</v>
      </c>
      <c r="BB686" s="5">
        <v>3</v>
      </c>
      <c r="BC686" s="9">
        <f t="shared" si="75"/>
        <v>178.47961888888889</v>
      </c>
      <c r="BD686" s="5">
        <f t="shared" si="76"/>
        <v>178.47961888888889</v>
      </c>
      <c r="BE686" s="331"/>
    </row>
    <row r="687" spans="1:57" s="25" customFormat="1">
      <c r="A687" s="1" t="s">
        <v>839</v>
      </c>
      <c r="B687" s="1"/>
      <c r="C687" s="331"/>
      <c r="D687" s="331"/>
      <c r="E687" s="1"/>
      <c r="F687" s="331"/>
      <c r="G687" s="1"/>
      <c r="H687" s="331"/>
      <c r="I687" s="1"/>
      <c r="J687" s="331"/>
      <c r="K687" s="331"/>
      <c r="L687" s="5" t="s">
        <v>683</v>
      </c>
      <c r="M687" s="331" t="s">
        <v>683</v>
      </c>
      <c r="N687" s="331" t="s">
        <v>683</v>
      </c>
      <c r="O687" s="331" t="s">
        <v>683</v>
      </c>
      <c r="P687" s="331" t="s">
        <v>683</v>
      </c>
      <c r="Q687" s="1" t="s">
        <v>683</v>
      </c>
      <c r="R687" s="1" t="s">
        <v>683</v>
      </c>
      <c r="S687" s="7"/>
      <c r="T687" s="73"/>
      <c r="U687" s="7"/>
      <c r="V687" s="7"/>
      <c r="W687" s="7"/>
      <c r="X687" s="7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  <c r="AJ687" s="7">
        <v>287.53458799999999</v>
      </c>
      <c r="AK687" s="7">
        <v>441.48621000000009</v>
      </c>
      <c r="AL687" s="7">
        <v>359</v>
      </c>
      <c r="AM687" s="7">
        <v>183.92572000000001</v>
      </c>
      <c r="AN687" s="7">
        <v>337.05589500000002</v>
      </c>
      <c r="AO687" s="7">
        <v>245.83740499999999</v>
      </c>
      <c r="AP687" s="7">
        <v>382.37033999999994</v>
      </c>
      <c r="BB687" s="5">
        <v>3</v>
      </c>
      <c r="BC687" s="9">
        <f t="shared" si="75"/>
        <v>362.67359933333336</v>
      </c>
      <c r="BD687" s="5">
        <f t="shared" si="76"/>
        <v>362.67359933333336</v>
      </c>
      <c r="BE687" s="331"/>
    </row>
    <row r="688" spans="1:57" customFormat="1">
      <c r="A688" s="4" t="s">
        <v>840</v>
      </c>
      <c r="B688" s="4"/>
      <c r="C688" s="5"/>
      <c r="D688" s="5"/>
      <c r="E688" s="4"/>
      <c r="F688" s="5"/>
      <c r="G688" s="4"/>
      <c r="H688" s="5"/>
      <c r="I688" s="4"/>
      <c r="J688" s="5"/>
      <c r="K688" s="5"/>
      <c r="L688" s="5" t="s">
        <v>683</v>
      </c>
      <c r="M688" s="5" t="s">
        <v>683</v>
      </c>
      <c r="N688" s="5"/>
      <c r="O688" s="9"/>
      <c r="P688" s="9"/>
      <c r="Q688" s="9"/>
      <c r="R688" s="9"/>
      <c r="S688" s="9"/>
      <c r="T688" s="10"/>
      <c r="U688" s="9"/>
      <c r="V688" s="9"/>
      <c r="W688" s="9"/>
      <c r="X688" s="9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9">
        <v>197.50689200000002</v>
      </c>
      <c r="AK688" s="9">
        <v>286.03314666666665</v>
      </c>
      <c r="AL688" s="5"/>
      <c r="AM688" s="11"/>
      <c r="AN688" s="9"/>
      <c r="BB688" s="5">
        <v>2</v>
      </c>
      <c r="BC688" s="9">
        <f t="shared" si="75"/>
        <v>241.77001933333332</v>
      </c>
      <c r="BD688" s="5" t="s">
        <v>841</v>
      </c>
      <c r="BE688" s="5"/>
    </row>
    <row r="689" spans="1:60" customFormat="1">
      <c r="A689" s="4" t="s">
        <v>842</v>
      </c>
      <c r="B689" s="4"/>
      <c r="C689" s="5"/>
      <c r="D689" s="5"/>
      <c r="E689" s="4"/>
      <c r="F689" s="5"/>
      <c r="G689" s="4"/>
      <c r="H689" s="5"/>
      <c r="I689" s="4"/>
      <c r="J689" s="5"/>
      <c r="K689" s="5"/>
      <c r="L689" s="5" t="s">
        <v>683</v>
      </c>
      <c r="M689" s="9"/>
      <c r="N689" s="5"/>
      <c r="O689" s="9"/>
      <c r="P689" s="9"/>
      <c r="Q689" s="9"/>
      <c r="R689" s="9"/>
      <c r="S689" s="9"/>
      <c r="T689" s="10"/>
      <c r="U689" s="9"/>
      <c r="V689" s="9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9">
        <v>237.44413</v>
      </c>
      <c r="AK689" s="11"/>
      <c r="AL689" s="9"/>
      <c r="BB689" s="5">
        <v>1</v>
      </c>
      <c r="BC689" s="9">
        <f t="shared" si="75"/>
        <v>237.44413</v>
      </c>
      <c r="BD689" s="5" t="str">
        <f t="shared" si="76"/>
        <v>-</v>
      </c>
      <c r="BE689" s="5"/>
    </row>
    <row r="690" spans="1:60" customFormat="1">
      <c r="A690" s="4" t="s">
        <v>843</v>
      </c>
      <c r="B690" s="4"/>
      <c r="C690" s="5"/>
      <c r="D690" s="5"/>
      <c r="E690" s="4"/>
      <c r="F690" s="5"/>
      <c r="G690" s="4"/>
      <c r="H690" s="5"/>
      <c r="I690" s="4"/>
      <c r="J690" s="5"/>
      <c r="K690" s="5"/>
      <c r="L690" s="5" t="s">
        <v>683</v>
      </c>
      <c r="M690" s="5" t="s">
        <v>683</v>
      </c>
      <c r="N690" s="5"/>
      <c r="O690" s="9"/>
      <c r="P690" s="9"/>
      <c r="Q690" s="9"/>
      <c r="R690" s="9"/>
      <c r="S690" s="9"/>
      <c r="T690" s="10"/>
      <c r="U690" s="9"/>
      <c r="V690" s="9"/>
      <c r="W690" s="9"/>
      <c r="X690" s="9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9">
        <v>167.51235600000001</v>
      </c>
      <c r="AK690" s="9">
        <v>262.283186</v>
      </c>
      <c r="AL690" s="5"/>
      <c r="AM690" s="11"/>
      <c r="AN690" s="9"/>
      <c r="BB690" s="5">
        <v>2</v>
      </c>
      <c r="BC690" s="9">
        <f t="shared" si="75"/>
        <v>214.89777100000001</v>
      </c>
      <c r="BD690" s="5" t="s">
        <v>844</v>
      </c>
      <c r="BE690" s="5"/>
    </row>
    <row r="691" spans="1:60" customFormat="1">
      <c r="A691" s="4" t="s">
        <v>845</v>
      </c>
      <c r="B691" s="4"/>
      <c r="C691" s="5"/>
      <c r="D691" s="5"/>
      <c r="E691" s="4"/>
      <c r="F691" s="5"/>
      <c r="G691" s="4"/>
      <c r="H691" s="5"/>
      <c r="I691" s="4"/>
      <c r="J691" s="5"/>
      <c r="K691" s="5"/>
      <c r="L691" s="5" t="s">
        <v>683</v>
      </c>
      <c r="M691" s="9"/>
      <c r="N691" s="5"/>
      <c r="O691" s="9"/>
      <c r="P691" s="9"/>
      <c r="Q691" s="9"/>
      <c r="R691" s="9"/>
      <c r="S691" s="9"/>
      <c r="T691" s="10"/>
      <c r="U691" s="9"/>
      <c r="V691" s="9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9">
        <v>157.78572700000001</v>
      </c>
      <c r="AK691" s="11"/>
      <c r="AL691" s="9"/>
      <c r="BB691" s="5">
        <v>1</v>
      </c>
      <c r="BC691" s="9">
        <f t="shared" si="75"/>
        <v>157.78572700000001</v>
      </c>
      <c r="BD691" s="5" t="str">
        <f t="shared" si="76"/>
        <v>-</v>
      </c>
      <c r="BE691" s="5"/>
    </row>
    <row r="692" spans="1:60" customFormat="1">
      <c r="A692" s="4" t="s">
        <v>757</v>
      </c>
      <c r="B692" s="4"/>
      <c r="C692" s="5"/>
      <c r="D692" s="5"/>
      <c r="E692" s="4"/>
      <c r="F692" s="5"/>
      <c r="G692" s="4"/>
      <c r="H692" s="5"/>
      <c r="I692" s="4"/>
      <c r="J692" s="5"/>
      <c r="K692" s="5"/>
      <c r="L692" s="5" t="s">
        <v>683</v>
      </c>
      <c r="M692" s="9"/>
      <c r="N692" s="5"/>
      <c r="O692" s="9"/>
      <c r="P692" s="9"/>
      <c r="Q692" s="9"/>
      <c r="R692" s="9"/>
      <c r="S692" s="9"/>
      <c r="T692" s="10"/>
      <c r="U692" s="9"/>
      <c r="V692" s="9"/>
      <c r="W692" s="9"/>
      <c r="X692" s="9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9">
        <v>331.33601600000003</v>
      </c>
      <c r="AK692" s="11"/>
      <c r="AL692" s="5"/>
      <c r="AM692" s="11"/>
      <c r="AN692" s="9"/>
      <c r="BB692" s="5">
        <v>1</v>
      </c>
      <c r="BC692" s="9">
        <f t="shared" si="75"/>
        <v>331.33601600000003</v>
      </c>
      <c r="BD692" s="5" t="str">
        <f t="shared" si="76"/>
        <v>-</v>
      </c>
      <c r="BE692" s="5"/>
    </row>
    <row r="693" spans="1:60" customFormat="1">
      <c r="A693" s="4" t="s">
        <v>846</v>
      </c>
      <c r="B693" s="4"/>
      <c r="C693" s="5"/>
      <c r="D693" s="5"/>
      <c r="E693" s="4"/>
      <c r="F693" s="5"/>
      <c r="G693" s="4"/>
      <c r="H693" s="5"/>
      <c r="I693" s="4"/>
      <c r="J693" s="5"/>
      <c r="K693" s="5"/>
      <c r="L693" s="5" t="s">
        <v>683</v>
      </c>
      <c r="M693" s="9"/>
      <c r="N693" s="5"/>
      <c r="O693" s="9"/>
      <c r="P693" s="9"/>
      <c r="Q693" s="9"/>
      <c r="R693" s="9"/>
      <c r="S693" s="9"/>
      <c r="T693" s="10"/>
      <c r="U693" s="9"/>
      <c r="V693" s="9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9">
        <v>278.6986730000001</v>
      </c>
      <c r="AK693" s="11"/>
      <c r="AL693" s="9"/>
      <c r="BB693" s="5">
        <v>1</v>
      </c>
      <c r="BC693" s="9">
        <f t="shared" si="75"/>
        <v>278.6986730000001</v>
      </c>
      <c r="BD693" s="5" t="str">
        <f t="shared" si="76"/>
        <v>-</v>
      </c>
      <c r="BE693" s="5"/>
    </row>
    <row r="694" spans="1:60" customFormat="1">
      <c r="A694" s="4" t="s">
        <v>847</v>
      </c>
      <c r="B694" s="4"/>
      <c r="C694" s="5"/>
      <c r="D694" s="5"/>
      <c r="E694" s="4"/>
      <c r="F694" s="5"/>
      <c r="G694" s="4"/>
      <c r="H694" s="5"/>
      <c r="I694" s="4"/>
      <c r="J694" s="5"/>
      <c r="K694" s="5"/>
      <c r="L694" s="5" t="s">
        <v>683</v>
      </c>
      <c r="M694" s="9"/>
      <c r="N694" s="5"/>
      <c r="O694" s="9"/>
      <c r="P694" s="9"/>
      <c r="Q694" s="9"/>
      <c r="R694" s="9"/>
      <c r="S694" s="9"/>
      <c r="T694" s="10"/>
      <c r="U694" s="9"/>
      <c r="V694" s="9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9">
        <v>200.19069400000001</v>
      </c>
      <c r="AK694" s="11"/>
      <c r="AL694" s="9"/>
      <c r="BB694" s="5">
        <v>1</v>
      </c>
      <c r="BC694" s="9">
        <f t="shared" si="75"/>
        <v>200.19069400000001</v>
      </c>
      <c r="BD694" s="5" t="str">
        <f t="shared" si="76"/>
        <v>-</v>
      </c>
      <c r="BE694" s="5"/>
    </row>
    <row r="695" spans="1:60" customFormat="1">
      <c r="A695" s="4"/>
      <c r="B695" s="4"/>
      <c r="C695" s="5"/>
      <c r="D695" s="5"/>
      <c r="E695" s="4"/>
      <c r="F695" s="5"/>
      <c r="G695" s="4"/>
      <c r="H695" s="5"/>
      <c r="I695" s="4"/>
      <c r="J695" s="5"/>
      <c r="K695" s="5"/>
      <c r="L695" s="5"/>
      <c r="M695" s="9"/>
      <c r="N695" s="5"/>
      <c r="O695" s="9"/>
      <c r="P695" s="9"/>
      <c r="Q695" s="9"/>
      <c r="R695" s="9"/>
      <c r="S695" s="9"/>
      <c r="T695" s="10"/>
      <c r="U695" s="9"/>
      <c r="V695" s="9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9"/>
      <c r="AK695" s="11"/>
      <c r="AL695" s="9"/>
      <c r="BB695" s="5"/>
      <c r="BC695" s="9"/>
      <c r="BD695" s="5"/>
      <c r="BE695" s="5"/>
    </row>
    <row r="696" spans="1:60" s="26" customFormat="1" ht="15" customHeight="1">
      <c r="A696" s="1" t="s">
        <v>106</v>
      </c>
      <c r="B696" s="1"/>
      <c r="C696" s="331"/>
      <c r="D696" s="331"/>
      <c r="E696" s="1"/>
      <c r="F696" s="331"/>
      <c r="G696" s="1"/>
      <c r="H696" s="331"/>
      <c r="I696" s="1"/>
      <c r="J696" s="331"/>
      <c r="K696" s="331"/>
      <c r="L696" s="1"/>
      <c r="M696" s="331" t="s">
        <v>464</v>
      </c>
      <c r="N696" s="331" t="s">
        <v>464</v>
      </c>
      <c r="O696" s="331" t="s">
        <v>464</v>
      </c>
      <c r="P696" s="331" t="s">
        <v>464</v>
      </c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5"/>
      <c r="AD696" s="25"/>
      <c r="AE696" s="25"/>
      <c r="AF696" s="25"/>
      <c r="AG696" s="25"/>
      <c r="AH696" s="25"/>
      <c r="AI696" s="25"/>
      <c r="AJ696" s="25"/>
      <c r="AK696" s="7">
        <v>289.43404600000002</v>
      </c>
      <c r="AL696" s="7">
        <v>289</v>
      </c>
      <c r="AM696" s="7">
        <v>279.28615000000008</v>
      </c>
      <c r="AN696" s="7">
        <v>355.93415000000005</v>
      </c>
      <c r="AO696" s="331"/>
      <c r="AP696" s="1"/>
      <c r="AQ696" s="1"/>
      <c r="AR696" s="1"/>
      <c r="AS696" s="1"/>
      <c r="AT696" s="1"/>
      <c r="AU696" s="1"/>
      <c r="AV696" s="1"/>
      <c r="AW696" s="331"/>
      <c r="AX696" s="331"/>
      <c r="AY696" s="331"/>
      <c r="AZ696" s="331"/>
      <c r="BA696" s="331"/>
      <c r="BB696" s="331">
        <v>3</v>
      </c>
      <c r="BC696" s="7">
        <f t="shared" ref="BC696:BC727" si="77">AVERAGE(AK696:AM696)</f>
        <v>285.90673200000009</v>
      </c>
      <c r="BD696" s="331">
        <f t="shared" ref="BD696:BD703" si="78">IF(BB696=3,BC696,IF(BB696=2,"*",IF(BB696=1,"-")))</f>
        <v>285.90673200000009</v>
      </c>
      <c r="BE696" s="331"/>
      <c r="BF696" s="25"/>
      <c r="BG696" s="25"/>
      <c r="BH696" s="25"/>
    </row>
    <row r="697" spans="1:60" s="26" customFormat="1" ht="15" customHeight="1">
      <c r="A697" s="75" t="s">
        <v>763</v>
      </c>
      <c r="B697" s="75"/>
      <c r="C697" s="8"/>
      <c r="D697" s="8"/>
      <c r="E697" s="75"/>
      <c r="F697" s="8"/>
      <c r="G697" s="75"/>
      <c r="H697" s="8"/>
      <c r="I697" s="75"/>
      <c r="J697" s="8"/>
      <c r="K697" s="8"/>
      <c r="L697" s="75"/>
      <c r="M697" s="331" t="s">
        <v>464</v>
      </c>
      <c r="N697" s="331" t="s">
        <v>464</v>
      </c>
      <c r="O697" s="331" t="s">
        <v>463</v>
      </c>
      <c r="P697" s="331" t="s">
        <v>464</v>
      </c>
      <c r="Q697" s="1" t="s">
        <v>464</v>
      </c>
      <c r="R697" s="1" t="s">
        <v>764</v>
      </c>
      <c r="S697" s="1" t="s">
        <v>764</v>
      </c>
      <c r="T697" s="25"/>
      <c r="U697" s="25"/>
      <c r="V697" s="25"/>
      <c r="W697" s="25"/>
      <c r="X697" s="25"/>
      <c r="Y697" s="25"/>
      <c r="Z697" s="25"/>
      <c r="AA697" s="25"/>
      <c r="AB697" s="25"/>
      <c r="AC697" s="25"/>
      <c r="AD697" s="25"/>
      <c r="AE697" s="25"/>
      <c r="AF697" s="25"/>
      <c r="AG697" s="25"/>
      <c r="AH697" s="25"/>
      <c r="AI697" s="25"/>
      <c r="AJ697" s="25"/>
      <c r="AK697" s="7">
        <v>311.95934</v>
      </c>
      <c r="AL697" s="7">
        <v>303</v>
      </c>
      <c r="AM697" s="7">
        <v>323</v>
      </c>
      <c r="AN697" s="7">
        <v>339.25215500000002</v>
      </c>
      <c r="AO697" s="7">
        <v>277.84531500000003</v>
      </c>
      <c r="AP697" s="7">
        <v>425.21583499999997</v>
      </c>
      <c r="AQ697" s="7">
        <v>394.11075000000005</v>
      </c>
      <c r="AR697" s="7">
        <v>315.12277500000005</v>
      </c>
      <c r="AS697" s="7">
        <v>336.14570000000003</v>
      </c>
      <c r="AT697" s="7">
        <v>247.79782500000005</v>
      </c>
      <c r="AU697" s="7">
        <v>364.09642500000001</v>
      </c>
      <c r="AV697" s="1"/>
      <c r="AW697" s="331"/>
      <c r="AX697" s="331"/>
      <c r="AY697" s="331"/>
      <c r="AZ697" s="331"/>
      <c r="BA697" s="331"/>
      <c r="BB697" s="331">
        <v>3</v>
      </c>
      <c r="BC697" s="7">
        <f t="shared" si="77"/>
        <v>312.65311333333335</v>
      </c>
      <c r="BD697" s="331">
        <f t="shared" si="78"/>
        <v>312.65311333333335</v>
      </c>
      <c r="BE697" s="331"/>
      <c r="BF697" s="25"/>
      <c r="BG697" s="25"/>
      <c r="BH697" s="25"/>
    </row>
    <row r="698" spans="1:60" s="25" customFormat="1" ht="15" customHeight="1">
      <c r="A698" s="58" t="s">
        <v>75</v>
      </c>
      <c r="B698" s="58"/>
      <c r="C698" s="11"/>
      <c r="D698" s="11"/>
      <c r="E698" s="58"/>
      <c r="F698" s="11"/>
      <c r="G698" s="58"/>
      <c r="H698" s="11"/>
      <c r="I698" s="58"/>
      <c r="J698" s="11"/>
      <c r="K698" s="11"/>
      <c r="L698" s="58"/>
      <c r="M698" s="5" t="s">
        <v>464</v>
      </c>
      <c r="N698" s="5" t="s">
        <v>464</v>
      </c>
      <c r="O698" s="5" t="s">
        <v>464</v>
      </c>
      <c r="P698" s="5" t="s">
        <v>466</v>
      </c>
      <c r="AK698" s="9">
        <v>316.81636800000001</v>
      </c>
      <c r="AL698" s="9">
        <v>357</v>
      </c>
      <c r="AM698" s="9">
        <f>AM800</f>
        <v>160.97554</v>
      </c>
      <c r="AN698" s="9">
        <v>416</v>
      </c>
      <c r="BB698" s="5">
        <v>3</v>
      </c>
      <c r="BC698" s="9">
        <f t="shared" si="77"/>
        <v>278.26396933333336</v>
      </c>
      <c r="BD698" s="5">
        <f t="shared" si="78"/>
        <v>278.26396933333336</v>
      </c>
      <c r="BE698" s="331"/>
    </row>
    <row r="699" spans="1:60" s="26" customFormat="1" ht="15" customHeight="1">
      <c r="A699" s="4" t="s">
        <v>84</v>
      </c>
      <c r="B699" s="4"/>
      <c r="C699" s="5"/>
      <c r="D699" s="5"/>
      <c r="E699" s="4"/>
      <c r="F699" s="5"/>
      <c r="G699" s="4"/>
      <c r="H699" s="5"/>
      <c r="I699" s="4"/>
      <c r="J699" s="5"/>
      <c r="K699" s="5"/>
      <c r="L699" s="4"/>
      <c r="M699" s="5" t="s">
        <v>464</v>
      </c>
      <c r="N699" s="5" t="s">
        <v>464</v>
      </c>
      <c r="O699" s="5" t="s">
        <v>464</v>
      </c>
      <c r="P699" s="5" t="s">
        <v>464</v>
      </c>
      <c r="Q699" s="4" t="s">
        <v>464</v>
      </c>
      <c r="R699" s="77"/>
      <c r="S699" s="77"/>
      <c r="T699" s="77"/>
      <c r="U699" s="77"/>
      <c r="V699" s="77"/>
      <c r="W699" s="77"/>
      <c r="X699" s="77"/>
      <c r="Y699" s="77"/>
      <c r="Z699" s="77"/>
      <c r="AA699" s="77"/>
      <c r="AB699" s="77"/>
      <c r="AC699" s="77"/>
      <c r="AD699" s="77"/>
      <c r="AE699" s="77"/>
      <c r="AF699" s="77"/>
      <c r="AG699" s="77"/>
      <c r="AH699" s="77"/>
      <c r="AI699" s="77"/>
      <c r="AJ699" s="77"/>
      <c r="AK699" s="9">
        <v>260.490274</v>
      </c>
      <c r="AL699" s="9">
        <v>312</v>
      </c>
      <c r="AM699" s="9">
        <v>307.23319000000004</v>
      </c>
      <c r="AN699" s="9">
        <v>402.90684499999998</v>
      </c>
      <c r="AO699" s="9">
        <v>149.74366000000001</v>
      </c>
      <c r="AP699" s="77"/>
      <c r="AQ699" s="77"/>
      <c r="AR699" s="77"/>
      <c r="AS699" s="77"/>
      <c r="AT699" s="77"/>
      <c r="AU699" s="77"/>
      <c r="AV699" s="77"/>
      <c r="AW699" s="77"/>
      <c r="AX699" s="77"/>
      <c r="AY699" s="77"/>
      <c r="AZ699" s="77"/>
      <c r="BA699" s="77"/>
      <c r="BB699" s="5">
        <v>3</v>
      </c>
      <c r="BC699" s="9">
        <f t="shared" si="77"/>
        <v>293.24115466666666</v>
      </c>
      <c r="BD699" s="5">
        <f t="shared" si="78"/>
        <v>293.24115466666666</v>
      </c>
      <c r="BE699" s="5"/>
      <c r="BF699" s="77"/>
      <c r="BG699" s="77"/>
      <c r="BH699" s="77"/>
    </row>
    <row r="700" spans="1:60" s="26" customFormat="1" ht="15" customHeight="1">
      <c r="A700" s="58" t="s">
        <v>806</v>
      </c>
      <c r="B700" s="58"/>
      <c r="C700" s="11"/>
      <c r="D700" s="11"/>
      <c r="E700" s="58"/>
      <c r="F700" s="11"/>
      <c r="G700" s="58"/>
      <c r="H700" s="11"/>
      <c r="I700" s="58"/>
      <c r="J700" s="11"/>
      <c r="K700" s="11"/>
      <c r="L700" s="58"/>
      <c r="M700" s="5" t="s">
        <v>464</v>
      </c>
      <c r="N700" s="5" t="s">
        <v>464</v>
      </c>
      <c r="O700" s="5" t="s">
        <v>464</v>
      </c>
      <c r="P700" s="5" t="s">
        <v>464</v>
      </c>
      <c r="Q700" s="4" t="s">
        <v>464</v>
      </c>
      <c r="R700" s="77"/>
      <c r="S700" s="77"/>
      <c r="T700" s="77"/>
      <c r="U700" s="77"/>
      <c r="V700" s="77"/>
      <c r="W700" s="77"/>
      <c r="X700" s="77"/>
      <c r="Y700" s="77"/>
      <c r="Z700" s="77"/>
      <c r="AA700" s="77"/>
      <c r="AB700" s="77"/>
      <c r="AC700" s="77"/>
      <c r="AD700" s="77"/>
      <c r="AE700" s="77"/>
      <c r="AF700" s="77"/>
      <c r="AG700" s="77"/>
      <c r="AH700" s="77"/>
      <c r="AI700" s="77"/>
      <c r="AJ700" s="77"/>
      <c r="AK700" s="9">
        <v>296.52854000000002</v>
      </c>
      <c r="AL700" s="9">
        <v>306</v>
      </c>
      <c r="AM700" s="9">
        <v>273.10272000000003</v>
      </c>
      <c r="AN700" s="9">
        <v>309.93798000000004</v>
      </c>
      <c r="AO700" s="9">
        <v>118.38431</v>
      </c>
      <c r="AP700" s="77"/>
      <c r="AQ700" s="77"/>
      <c r="AR700" s="77"/>
      <c r="AS700" s="77"/>
      <c r="AT700" s="77"/>
      <c r="AU700" s="77"/>
      <c r="AV700" s="77"/>
      <c r="AW700" s="77"/>
      <c r="AX700" s="77"/>
      <c r="AY700" s="77"/>
      <c r="AZ700" s="77"/>
      <c r="BA700" s="77"/>
      <c r="BB700" s="5">
        <v>3</v>
      </c>
      <c r="BC700" s="9">
        <f t="shared" si="77"/>
        <v>291.87708666666668</v>
      </c>
      <c r="BD700" s="5">
        <f t="shared" si="78"/>
        <v>291.87708666666668</v>
      </c>
      <c r="BE700" s="5"/>
      <c r="BF700" s="77"/>
      <c r="BG700" s="77"/>
      <c r="BH700" s="77"/>
    </row>
    <row r="701" spans="1:60" s="25" customFormat="1" ht="15" customHeight="1">
      <c r="A701" s="58" t="s">
        <v>403</v>
      </c>
      <c r="B701" s="58"/>
      <c r="C701" s="11"/>
      <c r="D701" s="11"/>
      <c r="E701" s="58"/>
      <c r="F701" s="11"/>
      <c r="G701" s="58"/>
      <c r="H701" s="11"/>
      <c r="I701" s="58"/>
      <c r="J701" s="11"/>
      <c r="K701" s="11"/>
      <c r="L701" s="58"/>
      <c r="M701" s="5" t="s">
        <v>464</v>
      </c>
      <c r="N701" s="77"/>
      <c r="O701" s="77"/>
      <c r="P701" s="77"/>
      <c r="Q701" s="77"/>
      <c r="R701" s="77"/>
      <c r="S701" s="77"/>
      <c r="T701" s="77"/>
      <c r="U701" s="77"/>
      <c r="V701" s="77"/>
      <c r="W701" s="77"/>
      <c r="X701" s="77"/>
      <c r="Y701" s="77"/>
      <c r="Z701" s="77"/>
      <c r="AA701" s="77"/>
      <c r="AB701" s="77"/>
      <c r="AC701" s="77"/>
      <c r="AD701" s="77"/>
      <c r="AE701" s="77"/>
      <c r="AF701" s="77"/>
      <c r="AG701" s="77"/>
      <c r="AH701" s="77"/>
      <c r="AI701" s="77"/>
      <c r="AJ701" s="77"/>
      <c r="AK701" s="9">
        <v>304.17780800000003</v>
      </c>
      <c r="AL701" s="77"/>
      <c r="AM701" s="77"/>
      <c r="AN701" s="77"/>
      <c r="AO701" s="77"/>
      <c r="AP701" s="77"/>
      <c r="AQ701" s="77"/>
      <c r="AR701" s="77"/>
      <c r="AS701" s="77"/>
      <c r="AT701" s="77"/>
      <c r="AU701" s="77"/>
      <c r="AV701" s="77"/>
      <c r="AW701" s="77"/>
      <c r="AX701" s="77"/>
      <c r="AY701" s="77"/>
      <c r="AZ701" s="77"/>
      <c r="BA701" s="77"/>
      <c r="BB701" s="5">
        <v>1</v>
      </c>
      <c r="BC701" s="9">
        <f t="shared" si="77"/>
        <v>304.17780800000003</v>
      </c>
      <c r="BD701" s="5" t="str">
        <f t="shared" si="78"/>
        <v>-</v>
      </c>
      <c r="BE701" s="5"/>
      <c r="BF701" s="77"/>
      <c r="BG701" s="77"/>
      <c r="BH701" s="77"/>
    </row>
    <row r="702" spans="1:60" s="26" customFormat="1" ht="15" customHeight="1">
      <c r="A702" s="4" t="s">
        <v>419</v>
      </c>
      <c r="B702" s="4"/>
      <c r="C702" s="5"/>
      <c r="D702" s="5"/>
      <c r="E702" s="4"/>
      <c r="F702" s="5"/>
      <c r="G702" s="4"/>
      <c r="H702" s="5"/>
      <c r="I702" s="4"/>
      <c r="J702" s="5"/>
      <c r="K702" s="5"/>
      <c r="L702" s="4"/>
      <c r="M702" s="5" t="s">
        <v>464</v>
      </c>
      <c r="N702" s="5" t="s">
        <v>464</v>
      </c>
      <c r="O702" s="5" t="s">
        <v>466</v>
      </c>
      <c r="P702" s="77"/>
      <c r="Q702" s="77"/>
      <c r="R702" s="77"/>
      <c r="S702" s="77"/>
      <c r="T702" s="77"/>
      <c r="U702" s="77"/>
      <c r="V702" s="77"/>
      <c r="W702" s="77"/>
      <c r="X702" s="77"/>
      <c r="Y702" s="77"/>
      <c r="Z702" s="77"/>
      <c r="AA702" s="77"/>
      <c r="AB702" s="77"/>
      <c r="AC702" s="77"/>
      <c r="AD702" s="77"/>
      <c r="AE702" s="77"/>
      <c r="AF702" s="77"/>
      <c r="AG702" s="77"/>
      <c r="AH702" s="77"/>
      <c r="AI702" s="77"/>
      <c r="AJ702" s="77"/>
      <c r="AK702" s="9">
        <v>253.31495200000003</v>
      </c>
      <c r="AL702" s="9">
        <v>283</v>
      </c>
      <c r="AM702" s="9">
        <v>258</v>
      </c>
      <c r="AN702" s="77"/>
      <c r="AO702" s="77"/>
      <c r="AP702" s="77"/>
      <c r="AQ702" s="77"/>
      <c r="AR702" s="77"/>
      <c r="AS702" s="77"/>
      <c r="AT702" s="77"/>
      <c r="AU702" s="77"/>
      <c r="AV702" s="77"/>
      <c r="AW702" s="77"/>
      <c r="AX702" s="77"/>
      <c r="AY702" s="77"/>
      <c r="AZ702" s="77"/>
      <c r="BA702" s="77"/>
      <c r="BB702" s="5">
        <v>3</v>
      </c>
      <c r="BC702" s="9">
        <f t="shared" si="77"/>
        <v>264.77165066666669</v>
      </c>
      <c r="BD702" s="5">
        <f t="shared" si="78"/>
        <v>264.77165066666669</v>
      </c>
      <c r="BE702" s="5"/>
      <c r="BF702" s="77"/>
      <c r="BG702" s="77"/>
      <c r="BH702" s="77"/>
    </row>
    <row r="703" spans="1:60" s="26" customFormat="1" ht="15" customHeight="1">
      <c r="A703" s="4" t="s">
        <v>848</v>
      </c>
      <c r="B703" s="4"/>
      <c r="C703" s="5"/>
      <c r="D703" s="5"/>
      <c r="E703" s="4"/>
      <c r="F703" s="5"/>
      <c r="G703" s="4"/>
      <c r="H703" s="5"/>
      <c r="I703" s="4"/>
      <c r="J703" s="5"/>
      <c r="K703" s="5"/>
      <c r="L703" s="4"/>
      <c r="M703" s="5" t="s">
        <v>464</v>
      </c>
      <c r="N703" s="77"/>
      <c r="O703" s="77"/>
      <c r="P703" s="77"/>
      <c r="Q703" s="77"/>
      <c r="R703" s="77"/>
      <c r="S703" s="77"/>
      <c r="T703" s="77"/>
      <c r="U703" s="77"/>
      <c r="V703" s="77"/>
      <c r="W703" s="77"/>
      <c r="X703" s="77"/>
      <c r="Y703" s="77"/>
      <c r="Z703" s="77"/>
      <c r="AA703" s="77"/>
      <c r="AB703" s="77"/>
      <c r="AC703" s="77"/>
      <c r="AD703" s="77"/>
      <c r="AE703" s="77"/>
      <c r="AF703" s="77"/>
      <c r="AG703" s="77"/>
      <c r="AH703" s="77"/>
      <c r="AI703" s="77"/>
      <c r="AJ703" s="77"/>
      <c r="AK703" s="9">
        <v>411.81866000000002</v>
      </c>
      <c r="AL703" s="77"/>
      <c r="AM703" s="77"/>
      <c r="AN703" s="77"/>
      <c r="AO703" s="77"/>
      <c r="AP703" s="77"/>
      <c r="AQ703" s="77"/>
      <c r="AR703" s="77"/>
      <c r="AS703" s="77"/>
      <c r="AT703" s="77"/>
      <c r="AU703" s="77"/>
      <c r="AV703" s="77"/>
      <c r="AW703" s="77"/>
      <c r="AX703" s="77"/>
      <c r="AY703" s="77"/>
      <c r="AZ703" s="77"/>
      <c r="BA703" s="77"/>
      <c r="BB703" s="5">
        <v>1</v>
      </c>
      <c r="BC703" s="9">
        <f t="shared" si="77"/>
        <v>411.81866000000002</v>
      </c>
      <c r="BD703" s="5" t="str">
        <f t="shared" si="78"/>
        <v>-</v>
      </c>
      <c r="BE703" s="5"/>
      <c r="BF703" s="77"/>
      <c r="BG703" s="77"/>
      <c r="BH703" s="77"/>
    </row>
    <row r="704" spans="1:60" s="26" customFormat="1" ht="15" customHeight="1">
      <c r="A704" s="4" t="s">
        <v>849</v>
      </c>
      <c r="B704" s="4"/>
      <c r="C704" s="5"/>
      <c r="D704" s="5"/>
      <c r="E704" s="4"/>
      <c r="F704" s="5"/>
      <c r="G704" s="4"/>
      <c r="H704" s="5"/>
      <c r="I704" s="4"/>
      <c r="J704" s="5"/>
      <c r="K704" s="5"/>
      <c r="L704" s="4"/>
      <c r="M704" s="5" t="s">
        <v>464</v>
      </c>
      <c r="N704" s="5" t="s">
        <v>466</v>
      </c>
      <c r="O704" s="77"/>
      <c r="P704" s="77"/>
      <c r="Q704" s="77"/>
      <c r="R704" s="77"/>
      <c r="S704" s="77"/>
      <c r="T704" s="77"/>
      <c r="U704" s="77"/>
      <c r="V704" s="77"/>
      <c r="W704" s="77"/>
      <c r="X704" s="77"/>
      <c r="Y704" s="77"/>
      <c r="Z704" s="77"/>
      <c r="AA704" s="77"/>
      <c r="AB704" s="77"/>
      <c r="AC704" s="77"/>
      <c r="AD704" s="77"/>
      <c r="AE704" s="77"/>
      <c r="AF704" s="77"/>
      <c r="AG704" s="77"/>
      <c r="AH704" s="77"/>
      <c r="AI704" s="77"/>
      <c r="AJ704" s="77"/>
      <c r="AK704" s="9">
        <v>297.729938</v>
      </c>
      <c r="AL704" s="9">
        <v>305</v>
      </c>
      <c r="AM704" s="77"/>
      <c r="AN704" s="77"/>
      <c r="AO704" s="77"/>
      <c r="AP704" s="77"/>
      <c r="AQ704" s="77"/>
      <c r="AR704" s="77"/>
      <c r="AS704" s="77"/>
      <c r="AT704" s="77"/>
      <c r="AU704" s="77"/>
      <c r="AV704" s="77"/>
      <c r="AW704" s="77"/>
      <c r="AX704" s="77"/>
      <c r="AY704" s="77"/>
      <c r="AZ704" s="77"/>
      <c r="BA704" s="77"/>
      <c r="BB704" s="5">
        <v>2</v>
      </c>
      <c r="BC704" s="9">
        <f t="shared" si="77"/>
        <v>301.36496899999997</v>
      </c>
      <c r="BD704" s="5" t="s">
        <v>629</v>
      </c>
      <c r="BE704" s="5"/>
      <c r="BF704" s="77"/>
      <c r="BG704" s="77"/>
      <c r="BH704" s="77"/>
    </row>
    <row r="705" spans="1:60" s="25" customFormat="1" ht="15" customHeight="1">
      <c r="A705" s="58" t="s">
        <v>850</v>
      </c>
      <c r="B705" s="58"/>
      <c r="C705" s="11"/>
      <c r="D705" s="11"/>
      <c r="E705" s="58"/>
      <c r="F705" s="11"/>
      <c r="G705" s="58"/>
      <c r="H705" s="11"/>
      <c r="I705" s="58"/>
      <c r="J705" s="11"/>
      <c r="K705" s="11"/>
      <c r="L705" s="58"/>
      <c r="M705" s="5" t="s">
        <v>464</v>
      </c>
      <c r="N705" s="77"/>
      <c r="O705" s="77"/>
      <c r="P705" s="77"/>
      <c r="Q705" s="77"/>
      <c r="R705" s="77"/>
      <c r="S705" s="77"/>
      <c r="T705" s="77"/>
      <c r="U705" s="77"/>
      <c r="V705" s="77"/>
      <c r="W705" s="77"/>
      <c r="X705" s="77"/>
      <c r="Y705" s="77"/>
      <c r="Z705" s="77"/>
      <c r="AA705" s="77"/>
      <c r="AB705" s="77"/>
      <c r="AC705" s="77"/>
      <c r="AD705" s="77"/>
      <c r="AE705" s="77"/>
      <c r="AF705" s="77"/>
      <c r="AG705" s="77"/>
      <c r="AH705" s="77"/>
      <c r="AI705" s="77"/>
      <c r="AJ705" s="77"/>
      <c r="AK705" s="9">
        <v>287.70726600000006</v>
      </c>
      <c r="AL705" s="77"/>
      <c r="AM705" s="77"/>
      <c r="AN705" s="77"/>
      <c r="AO705" s="77"/>
      <c r="AP705" s="77"/>
      <c r="AQ705" s="77"/>
      <c r="AR705" s="77"/>
      <c r="AS705" s="77"/>
      <c r="AT705" s="77"/>
      <c r="AU705" s="77"/>
      <c r="AV705" s="77"/>
      <c r="AW705" s="77"/>
      <c r="AX705" s="77"/>
      <c r="AY705" s="77"/>
      <c r="AZ705" s="77"/>
      <c r="BA705" s="77"/>
      <c r="BB705" s="5">
        <v>1</v>
      </c>
      <c r="BC705" s="9">
        <f t="shared" si="77"/>
        <v>287.70726600000006</v>
      </c>
      <c r="BD705" s="5" t="str">
        <f t="shared" ref="BD705:BD721" si="79">IF(BB705=3,BC705,IF(BB705=2,"*",IF(BB705=1,"-")))</f>
        <v>-</v>
      </c>
      <c r="BE705" s="5"/>
      <c r="BF705" s="77"/>
      <c r="BG705" s="77"/>
      <c r="BH705" s="77"/>
    </row>
    <row r="706" spans="1:60" s="26" customFormat="1" ht="15" customHeight="1">
      <c r="A706" s="4" t="s">
        <v>765</v>
      </c>
      <c r="B706" s="4"/>
      <c r="C706" s="5"/>
      <c r="D706" s="5"/>
      <c r="E706" s="4"/>
      <c r="F706" s="5"/>
      <c r="G706" s="4"/>
      <c r="H706" s="5"/>
      <c r="I706" s="4"/>
      <c r="J706" s="5"/>
      <c r="K706" s="5"/>
      <c r="L706" s="4"/>
      <c r="M706" s="5" t="s">
        <v>464</v>
      </c>
      <c r="N706" s="5" t="s">
        <v>464</v>
      </c>
      <c r="O706" s="5" t="s">
        <v>464</v>
      </c>
      <c r="P706" s="5" t="s">
        <v>464</v>
      </c>
      <c r="Q706" s="4" t="s">
        <v>464</v>
      </c>
      <c r="R706" s="4" t="s">
        <v>464</v>
      </c>
      <c r="S706" s="77"/>
      <c r="T706" s="77"/>
      <c r="U706" s="77"/>
      <c r="V706" s="77"/>
      <c r="W706" s="77"/>
      <c r="X706" s="77"/>
      <c r="Y706" s="77"/>
      <c r="Z706" s="77"/>
      <c r="AA706" s="77"/>
      <c r="AB706" s="77"/>
      <c r="AC706" s="77"/>
      <c r="AD706" s="77"/>
      <c r="AE706" s="77"/>
      <c r="AF706" s="77"/>
      <c r="AG706" s="77"/>
      <c r="AH706" s="77"/>
      <c r="AI706" s="77"/>
      <c r="AJ706" s="77"/>
      <c r="AK706" s="9">
        <v>217.18483600000002</v>
      </c>
      <c r="AL706" s="9">
        <v>241</v>
      </c>
      <c r="AM706" s="9">
        <v>174.52897000000002</v>
      </c>
      <c r="AN706" s="9">
        <v>258.59487500000006</v>
      </c>
      <c r="AO706" s="9">
        <v>175.50181000000001</v>
      </c>
      <c r="AP706" s="9">
        <v>298.88298000000003</v>
      </c>
      <c r="AQ706" s="77"/>
      <c r="AR706" s="77"/>
      <c r="AS706" s="77"/>
      <c r="AT706" s="77"/>
      <c r="AU706" s="77"/>
      <c r="AV706" s="77"/>
      <c r="AW706" s="77"/>
      <c r="AX706" s="77"/>
      <c r="AY706" s="77"/>
      <c r="AZ706" s="77"/>
      <c r="BA706" s="77"/>
      <c r="BB706" s="5">
        <v>3</v>
      </c>
      <c r="BC706" s="9">
        <f t="shared" si="77"/>
        <v>210.90460199999998</v>
      </c>
      <c r="BD706" s="5">
        <f t="shared" si="79"/>
        <v>210.90460199999998</v>
      </c>
      <c r="BE706" s="5"/>
      <c r="BF706" s="77"/>
      <c r="BG706" s="77"/>
      <c r="BH706" s="77"/>
    </row>
    <row r="707" spans="1:60" s="26" customFormat="1" ht="15" customHeight="1">
      <c r="A707" s="55" t="s">
        <v>391</v>
      </c>
      <c r="B707" s="55"/>
      <c r="C707" s="54"/>
      <c r="D707" s="54"/>
      <c r="E707" s="55"/>
      <c r="F707" s="54"/>
      <c r="G707" s="55"/>
      <c r="H707" s="54"/>
      <c r="I707" s="55"/>
      <c r="J707" s="54"/>
      <c r="K707" s="54"/>
      <c r="L707" s="55"/>
      <c r="M707" s="5" t="s">
        <v>464</v>
      </c>
      <c r="N707" s="5" t="s">
        <v>464</v>
      </c>
      <c r="O707" s="5" t="s">
        <v>463</v>
      </c>
      <c r="P707" s="5" t="s">
        <v>466</v>
      </c>
      <c r="Q707" s="77"/>
      <c r="R707" s="77"/>
      <c r="S707" s="77"/>
      <c r="T707" s="77"/>
      <c r="U707" s="77"/>
      <c r="V707" s="77"/>
      <c r="W707" s="77"/>
      <c r="X707" s="77"/>
      <c r="Y707" s="77"/>
      <c r="Z707" s="77"/>
      <c r="AA707" s="77"/>
      <c r="AB707" s="77"/>
      <c r="AC707" s="77"/>
      <c r="AD707" s="77"/>
      <c r="AE707" s="77"/>
      <c r="AF707" s="77"/>
      <c r="AG707" s="77"/>
      <c r="AH707" s="77"/>
      <c r="AI707" s="77"/>
      <c r="AJ707" s="77"/>
      <c r="AK707" s="9">
        <v>388.78268000000003</v>
      </c>
      <c r="AL707" s="9">
        <v>370</v>
      </c>
      <c r="AM707" s="9">
        <v>288</v>
      </c>
      <c r="AN707" s="9">
        <v>486</v>
      </c>
      <c r="AO707" s="77"/>
      <c r="AP707" s="77"/>
      <c r="AQ707" s="77"/>
      <c r="AR707" s="77"/>
      <c r="AS707" s="77"/>
      <c r="AT707" s="77"/>
      <c r="AU707" s="77"/>
      <c r="AV707" s="77"/>
      <c r="AW707" s="77"/>
      <c r="AX707" s="77"/>
      <c r="AY707" s="77"/>
      <c r="AZ707" s="77"/>
      <c r="BA707" s="77"/>
      <c r="BB707" s="5">
        <v>3</v>
      </c>
      <c r="BC707" s="9">
        <f t="shared" si="77"/>
        <v>348.92756000000003</v>
      </c>
      <c r="BD707" s="5">
        <f t="shared" si="79"/>
        <v>348.92756000000003</v>
      </c>
      <c r="BE707" s="5"/>
      <c r="BF707" s="77"/>
      <c r="BG707" s="77"/>
      <c r="BH707" s="77"/>
    </row>
    <row r="708" spans="1:60" s="25" customFormat="1" ht="15" customHeight="1">
      <c r="A708" s="4" t="s">
        <v>851</v>
      </c>
      <c r="B708" s="4"/>
      <c r="C708" s="5"/>
      <c r="D708" s="5"/>
      <c r="E708" s="4"/>
      <c r="F708" s="5"/>
      <c r="G708" s="4"/>
      <c r="H708" s="5"/>
      <c r="I708" s="4"/>
      <c r="J708" s="5"/>
      <c r="K708" s="5"/>
      <c r="L708" s="4"/>
      <c r="M708" s="5" t="s">
        <v>464</v>
      </c>
      <c r="N708" s="5" t="s">
        <v>466</v>
      </c>
      <c r="O708" s="5" t="s">
        <v>466</v>
      </c>
      <c r="P708" s="5" t="s">
        <v>466</v>
      </c>
      <c r="Q708" s="77"/>
      <c r="R708" s="77"/>
      <c r="S708" s="77"/>
      <c r="T708" s="77"/>
      <c r="U708" s="77"/>
      <c r="V708" s="77"/>
      <c r="W708" s="77"/>
      <c r="X708" s="77"/>
      <c r="Y708" s="77"/>
      <c r="Z708" s="77"/>
      <c r="AA708" s="77"/>
      <c r="AB708" s="77"/>
      <c r="AC708" s="77"/>
      <c r="AD708" s="77"/>
      <c r="AE708" s="77"/>
      <c r="AF708" s="77"/>
      <c r="AG708" s="77"/>
      <c r="AH708" s="77"/>
      <c r="AI708" s="77"/>
      <c r="AJ708" s="77"/>
      <c r="AK708" s="9">
        <v>230.27162400000003</v>
      </c>
      <c r="AL708" s="9">
        <v>284</v>
      </c>
      <c r="AM708" s="9">
        <v>224</v>
      </c>
      <c r="AN708" s="9">
        <v>290</v>
      </c>
      <c r="AO708" s="77"/>
      <c r="AP708" s="77"/>
      <c r="AQ708" s="77"/>
      <c r="AR708" s="77"/>
      <c r="AS708" s="77"/>
      <c r="AT708" s="77"/>
      <c r="AU708" s="77"/>
      <c r="AV708" s="77"/>
      <c r="AW708" s="77"/>
      <c r="AX708" s="77"/>
      <c r="AY708" s="77"/>
      <c r="AZ708" s="77"/>
      <c r="BA708" s="77"/>
      <c r="BB708" s="5">
        <v>3</v>
      </c>
      <c r="BC708" s="9">
        <f t="shared" si="77"/>
        <v>246.09054133333333</v>
      </c>
      <c r="BD708" s="5">
        <f t="shared" si="79"/>
        <v>246.09054133333333</v>
      </c>
      <c r="BE708" s="5"/>
      <c r="BF708" s="77"/>
      <c r="BG708" s="77"/>
      <c r="BH708" s="77"/>
    </row>
    <row r="709" spans="1:60" s="26" customFormat="1" ht="15" customHeight="1">
      <c r="A709" s="58" t="s">
        <v>852</v>
      </c>
      <c r="B709" s="58"/>
      <c r="C709" s="11"/>
      <c r="D709" s="11"/>
      <c r="E709" s="58"/>
      <c r="F709" s="11"/>
      <c r="G709" s="58"/>
      <c r="H709" s="11"/>
      <c r="I709" s="58"/>
      <c r="J709" s="11"/>
      <c r="K709" s="11"/>
      <c r="L709" s="58"/>
      <c r="M709" s="5" t="s">
        <v>464</v>
      </c>
      <c r="N709" s="5" t="s">
        <v>464</v>
      </c>
      <c r="O709" s="5" t="s">
        <v>464</v>
      </c>
      <c r="P709" s="77"/>
      <c r="Q709" s="77"/>
      <c r="R709" s="77"/>
      <c r="S709" s="77"/>
      <c r="T709" s="77"/>
      <c r="U709" s="77"/>
      <c r="V709" s="77"/>
      <c r="W709" s="77"/>
      <c r="X709" s="77"/>
      <c r="Y709" s="77"/>
      <c r="Z709" s="77"/>
      <c r="AA709" s="77"/>
      <c r="AB709" s="77"/>
      <c r="AC709" s="77"/>
      <c r="AD709" s="77"/>
      <c r="AE709" s="77"/>
      <c r="AF709" s="77"/>
      <c r="AG709" s="77"/>
      <c r="AH709" s="77"/>
      <c r="AI709" s="77"/>
      <c r="AJ709" s="77"/>
      <c r="AK709" s="9">
        <v>395.24524600000001</v>
      </c>
      <c r="AL709" s="9">
        <v>399</v>
      </c>
      <c r="AM709" s="9">
        <v>344.98969999999997</v>
      </c>
      <c r="AN709" s="77"/>
      <c r="AO709" s="77"/>
      <c r="AP709" s="77"/>
      <c r="AQ709" s="77"/>
      <c r="AR709" s="77"/>
      <c r="AS709" s="77"/>
      <c r="AT709" s="77"/>
      <c r="AU709" s="77"/>
      <c r="AV709" s="77"/>
      <c r="AW709" s="77"/>
      <c r="AX709" s="77"/>
      <c r="AY709" s="77"/>
      <c r="AZ709" s="77"/>
      <c r="BA709" s="77"/>
      <c r="BB709" s="5">
        <v>3</v>
      </c>
      <c r="BC709" s="9">
        <f t="shared" si="77"/>
        <v>379.74498199999999</v>
      </c>
      <c r="BD709" s="5">
        <f t="shared" si="79"/>
        <v>379.74498199999999</v>
      </c>
      <c r="BE709" s="5"/>
      <c r="BF709" s="77"/>
      <c r="BG709" s="77"/>
      <c r="BH709" s="77"/>
    </row>
    <row r="710" spans="1:60" s="26" customFormat="1" ht="15" customHeight="1">
      <c r="A710" s="4" t="s">
        <v>392</v>
      </c>
      <c r="B710" s="4"/>
      <c r="C710" s="5"/>
      <c r="D710" s="5"/>
      <c r="E710" s="4"/>
      <c r="F710" s="5"/>
      <c r="G710" s="4"/>
      <c r="H710" s="5"/>
      <c r="I710" s="4"/>
      <c r="J710" s="5"/>
      <c r="K710" s="5"/>
      <c r="L710" s="4"/>
      <c r="M710" s="5" t="s">
        <v>464</v>
      </c>
      <c r="N710" s="5" t="s">
        <v>464</v>
      </c>
      <c r="O710" s="5" t="s">
        <v>464</v>
      </c>
      <c r="P710" s="77"/>
      <c r="Q710" s="77"/>
      <c r="R710" s="77"/>
      <c r="S710" s="77"/>
      <c r="T710" s="77"/>
      <c r="U710" s="77"/>
      <c r="V710" s="77"/>
      <c r="W710" s="77"/>
      <c r="X710" s="77"/>
      <c r="Y710" s="77"/>
      <c r="Z710" s="77"/>
      <c r="AA710" s="77"/>
      <c r="AB710" s="77"/>
      <c r="AC710" s="77"/>
      <c r="AD710" s="77"/>
      <c r="AE710" s="77"/>
      <c r="AF710" s="77"/>
      <c r="AG710" s="77"/>
      <c r="AH710" s="77"/>
      <c r="AI710" s="77"/>
      <c r="AJ710" s="77"/>
      <c r="AK710" s="9">
        <v>395.41057599999999</v>
      </c>
      <c r="AL710" s="9">
        <v>376</v>
      </c>
      <c r="AM710" s="9">
        <v>363.462605</v>
      </c>
      <c r="AN710" s="77"/>
      <c r="AO710" s="77"/>
      <c r="AP710" s="77"/>
      <c r="AQ710" s="77"/>
      <c r="AR710" s="77"/>
      <c r="AS710" s="77"/>
      <c r="AT710" s="77"/>
      <c r="AU710" s="77"/>
      <c r="AV710" s="77"/>
      <c r="AW710" s="77"/>
      <c r="AX710" s="77"/>
      <c r="AY710" s="77"/>
      <c r="AZ710" s="77"/>
      <c r="BA710" s="77"/>
      <c r="BB710" s="5">
        <v>3</v>
      </c>
      <c r="BC710" s="9">
        <f t="shared" si="77"/>
        <v>378.29106033333329</v>
      </c>
      <c r="BD710" s="5">
        <f t="shared" si="79"/>
        <v>378.29106033333329</v>
      </c>
      <c r="BE710" s="5"/>
      <c r="BF710" s="77"/>
      <c r="BG710" s="77"/>
      <c r="BH710" s="77"/>
    </row>
    <row r="711" spans="1:60" s="26" customFormat="1" ht="15" customHeight="1">
      <c r="A711" s="1" t="s">
        <v>105</v>
      </c>
      <c r="B711" s="1"/>
      <c r="C711" s="331"/>
      <c r="D711" s="331"/>
      <c r="E711" s="1"/>
      <c r="F711" s="331"/>
      <c r="G711" s="1"/>
      <c r="H711" s="331"/>
      <c r="I711" s="1"/>
      <c r="J711" s="331"/>
      <c r="K711" s="331"/>
      <c r="L711" s="1"/>
      <c r="M711" s="331" t="s">
        <v>464</v>
      </c>
      <c r="N711" s="331" t="s">
        <v>464</v>
      </c>
      <c r="O711" s="331" t="s">
        <v>464</v>
      </c>
      <c r="P711" s="331" t="s">
        <v>464</v>
      </c>
      <c r="Q711" s="1" t="s">
        <v>464</v>
      </c>
      <c r="R711" s="1" t="s">
        <v>464</v>
      </c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5"/>
      <c r="AD711" s="25"/>
      <c r="AE711" s="25"/>
      <c r="AF711" s="25"/>
      <c r="AG711" s="25"/>
      <c r="AH711" s="25"/>
      <c r="AI711" s="25"/>
      <c r="AJ711" s="25"/>
      <c r="AK711" s="7">
        <v>253.94320600000003</v>
      </c>
      <c r="AL711" s="7">
        <v>249</v>
      </c>
      <c r="AM711" s="7">
        <v>248.26950499999998</v>
      </c>
      <c r="AN711" s="7">
        <v>438.53710999999993</v>
      </c>
      <c r="AO711" s="7">
        <v>169.06043</v>
      </c>
      <c r="AP711" s="7">
        <v>359.50860000000006</v>
      </c>
      <c r="AQ711" s="25"/>
      <c r="AR711" s="25"/>
      <c r="AS711" s="25"/>
      <c r="AT711" s="25"/>
      <c r="AU711" s="25"/>
      <c r="AV711" s="25"/>
      <c r="AW711" s="25"/>
      <c r="AX711" s="25"/>
      <c r="AY711" s="25"/>
      <c r="AZ711" s="25"/>
      <c r="BA711" s="25"/>
      <c r="BB711" s="331">
        <v>3</v>
      </c>
      <c r="BC711" s="7">
        <f t="shared" si="77"/>
        <v>250.40423699999999</v>
      </c>
      <c r="BD711" s="331">
        <f t="shared" si="79"/>
        <v>250.40423699999999</v>
      </c>
      <c r="BE711" s="331"/>
      <c r="BF711" s="25"/>
      <c r="BG711" s="25"/>
      <c r="BH711" s="25"/>
    </row>
    <row r="712" spans="1:60" s="83" customFormat="1">
      <c r="A712" s="83" t="s">
        <v>106</v>
      </c>
      <c r="C712" s="88"/>
      <c r="D712" s="88"/>
      <c r="F712" s="88"/>
      <c r="H712" s="88"/>
      <c r="J712" s="88"/>
      <c r="K712" s="88"/>
      <c r="M712" s="331" t="s">
        <v>624</v>
      </c>
      <c r="N712" s="331" t="s">
        <v>624</v>
      </c>
      <c r="O712" s="331" t="s">
        <v>624</v>
      </c>
      <c r="P712" s="331" t="s">
        <v>624</v>
      </c>
      <c r="Q712" s="1" t="s">
        <v>624</v>
      </c>
      <c r="R712" s="1" t="s">
        <v>853</v>
      </c>
      <c r="S712" s="1" t="s">
        <v>853</v>
      </c>
      <c r="T712" s="1" t="s">
        <v>853</v>
      </c>
      <c r="U712" s="31" t="s">
        <v>853</v>
      </c>
      <c r="AK712" s="84">
        <v>355.44112999999999</v>
      </c>
      <c r="AL712" s="331">
        <v>297</v>
      </c>
      <c r="AM712" s="74">
        <v>258.9744300000001</v>
      </c>
      <c r="AN712" s="7">
        <v>375.38726500000007</v>
      </c>
      <c r="AO712" s="7">
        <v>296.31822</v>
      </c>
      <c r="AP712" s="7">
        <v>324.47899000000007</v>
      </c>
      <c r="AQ712" s="7">
        <v>273.04007500000006</v>
      </c>
      <c r="AR712" s="7">
        <v>339.42535000000004</v>
      </c>
      <c r="AS712" s="7">
        <v>380.05247500000002</v>
      </c>
      <c r="BB712" s="88">
        <v>3</v>
      </c>
      <c r="BC712" s="9">
        <f t="shared" si="77"/>
        <v>303.80518666666666</v>
      </c>
      <c r="BD712" s="5">
        <f t="shared" si="79"/>
        <v>303.80518666666666</v>
      </c>
      <c r="BE712" s="88"/>
    </row>
    <row r="713" spans="1:60">
      <c r="A713" s="4" t="s">
        <v>801</v>
      </c>
      <c r="M713" s="5" t="s">
        <v>624</v>
      </c>
      <c r="P713" s="4"/>
      <c r="Q713" s="4"/>
      <c r="T713" s="4"/>
      <c r="U713" s="4"/>
      <c r="AK713" s="87">
        <v>321.70646199999999</v>
      </c>
      <c r="AL713" s="4"/>
      <c r="AW713" s="4"/>
      <c r="AX713" s="4"/>
      <c r="AY713" s="4"/>
      <c r="AZ713" s="4"/>
      <c r="BA713" s="4"/>
      <c r="BB713" s="5">
        <v>1</v>
      </c>
      <c r="BC713" s="9">
        <f t="shared" si="77"/>
        <v>321.70646199999999</v>
      </c>
      <c r="BD713" s="5" t="str">
        <f t="shared" si="79"/>
        <v>-</v>
      </c>
    </row>
    <row r="714" spans="1:60">
      <c r="A714" s="4" t="s">
        <v>854</v>
      </c>
      <c r="M714" s="5" t="s">
        <v>624</v>
      </c>
      <c r="N714" s="5" t="s">
        <v>464</v>
      </c>
      <c r="O714" s="5" t="s">
        <v>464</v>
      </c>
      <c r="P714" s="5" t="s">
        <v>464</v>
      </c>
      <c r="Q714" s="4" t="s">
        <v>464</v>
      </c>
      <c r="R714" s="4" t="s">
        <v>464</v>
      </c>
      <c r="S714" s="4" t="s">
        <v>764</v>
      </c>
      <c r="T714" s="4" t="s">
        <v>764</v>
      </c>
      <c r="U714" s="4"/>
      <c r="AK714" s="87">
        <v>275.52428200000003</v>
      </c>
      <c r="AL714" s="9">
        <v>249</v>
      </c>
      <c r="AM714" s="9">
        <v>196.34048500000006</v>
      </c>
      <c r="AN714" s="9">
        <v>259.30976500000003</v>
      </c>
      <c r="AO714" s="9">
        <v>182.53647500000002</v>
      </c>
      <c r="AP714" s="9">
        <v>279.34142499999996</v>
      </c>
      <c r="AQ714" s="9">
        <v>281.92706666666663</v>
      </c>
      <c r="AR714" s="9">
        <v>222.2055</v>
      </c>
      <c r="AW714" s="4"/>
      <c r="AX714" s="4"/>
      <c r="AY714" s="4"/>
      <c r="AZ714" s="4"/>
      <c r="BA714" s="4"/>
      <c r="BB714" s="5">
        <v>3</v>
      </c>
      <c r="BC714" s="9">
        <f t="shared" si="77"/>
        <v>240.28825566666671</v>
      </c>
      <c r="BD714" s="5">
        <f t="shared" si="79"/>
        <v>240.28825566666671</v>
      </c>
    </row>
    <row r="715" spans="1:60">
      <c r="A715" s="4" t="s">
        <v>855</v>
      </c>
      <c r="M715" s="5" t="s">
        <v>624</v>
      </c>
      <c r="P715" s="4"/>
      <c r="Q715" s="4"/>
      <c r="T715" s="4"/>
      <c r="U715" s="4"/>
      <c r="AK715" s="87">
        <v>221.85449</v>
      </c>
      <c r="AL715" s="4"/>
      <c r="AW715" s="4"/>
      <c r="AX715" s="4"/>
      <c r="AY715" s="4"/>
      <c r="AZ715" s="4"/>
      <c r="BA715" s="4"/>
      <c r="BB715" s="5">
        <v>1</v>
      </c>
      <c r="BC715" s="9">
        <f t="shared" si="77"/>
        <v>221.85449</v>
      </c>
      <c r="BD715" s="5" t="str">
        <f t="shared" si="79"/>
        <v>-</v>
      </c>
    </row>
    <row r="716" spans="1:60">
      <c r="A716" s="4" t="s">
        <v>809</v>
      </c>
      <c r="M716" s="5" t="s">
        <v>624</v>
      </c>
      <c r="P716" s="4"/>
      <c r="Q716" s="4"/>
      <c r="T716" s="4"/>
      <c r="U716" s="4"/>
      <c r="AK716" s="87">
        <v>202.316158</v>
      </c>
      <c r="AL716" s="4"/>
      <c r="AW716" s="4"/>
      <c r="AX716" s="4"/>
      <c r="AY716" s="4"/>
      <c r="AZ716" s="4"/>
      <c r="BA716" s="4"/>
      <c r="BB716" s="5">
        <v>1</v>
      </c>
      <c r="BC716" s="9">
        <f t="shared" si="77"/>
        <v>202.316158</v>
      </c>
      <c r="BD716" s="5" t="str">
        <f t="shared" si="79"/>
        <v>-</v>
      </c>
    </row>
    <row r="717" spans="1:60">
      <c r="A717" s="4" t="s">
        <v>811</v>
      </c>
      <c r="M717" s="5" t="s">
        <v>624</v>
      </c>
      <c r="P717" s="4"/>
      <c r="Q717" s="4"/>
      <c r="T717" s="4"/>
      <c r="U717" s="4"/>
      <c r="AK717" s="87">
        <v>160.70076</v>
      </c>
      <c r="AL717" s="4"/>
      <c r="AW717" s="4"/>
      <c r="AX717" s="4"/>
      <c r="AY717" s="4"/>
      <c r="AZ717" s="4"/>
      <c r="BA717" s="4"/>
      <c r="BB717" s="5">
        <v>1</v>
      </c>
      <c r="BC717" s="9">
        <f t="shared" si="77"/>
        <v>160.70076</v>
      </c>
      <c r="BD717" s="5" t="str">
        <f t="shared" si="79"/>
        <v>-</v>
      </c>
    </row>
    <row r="718" spans="1:60">
      <c r="A718" s="4" t="s">
        <v>813</v>
      </c>
      <c r="M718" s="5" t="s">
        <v>624</v>
      </c>
      <c r="P718" s="4"/>
      <c r="Q718" s="4"/>
      <c r="T718" s="4"/>
      <c r="U718" s="4"/>
      <c r="AK718" s="87">
        <v>73.854748000000015</v>
      </c>
      <c r="AL718" s="4"/>
      <c r="AW718" s="4"/>
      <c r="AX718" s="4"/>
      <c r="AY718" s="4"/>
      <c r="AZ718" s="4"/>
      <c r="BA718" s="4"/>
      <c r="BB718" s="5">
        <v>1</v>
      </c>
      <c r="BC718" s="9">
        <f t="shared" si="77"/>
        <v>73.854748000000015</v>
      </c>
      <c r="BD718" s="5" t="str">
        <f t="shared" si="79"/>
        <v>-</v>
      </c>
    </row>
    <row r="719" spans="1:60">
      <c r="A719" s="4" t="s">
        <v>856</v>
      </c>
      <c r="M719" s="5" t="s">
        <v>624</v>
      </c>
      <c r="P719" s="4"/>
      <c r="Q719" s="4"/>
      <c r="T719" s="4"/>
      <c r="U719" s="4"/>
      <c r="AK719" s="87">
        <v>404.13632600000005</v>
      </c>
      <c r="AL719" s="4"/>
      <c r="AW719" s="4"/>
      <c r="AX719" s="4"/>
      <c r="AY719" s="4"/>
      <c r="AZ719" s="4"/>
      <c r="BA719" s="4"/>
      <c r="BB719" s="5">
        <v>1</v>
      </c>
      <c r="BC719" s="9">
        <f t="shared" si="77"/>
        <v>404.13632600000005</v>
      </c>
      <c r="BD719" s="5" t="str">
        <f t="shared" si="79"/>
        <v>-</v>
      </c>
    </row>
    <row r="720" spans="1:60">
      <c r="A720" s="4" t="s">
        <v>857</v>
      </c>
      <c r="M720" s="5" t="s">
        <v>624</v>
      </c>
      <c r="N720" s="5" t="s">
        <v>464</v>
      </c>
      <c r="O720" s="5" t="s">
        <v>463</v>
      </c>
      <c r="Q720" s="5" t="s">
        <v>464</v>
      </c>
      <c r="T720" s="4"/>
      <c r="U720" s="4"/>
      <c r="AK720" s="87">
        <v>368.89531800000003</v>
      </c>
      <c r="AL720" s="9">
        <v>339</v>
      </c>
      <c r="AM720" s="9">
        <v>341</v>
      </c>
      <c r="AN720" s="9"/>
      <c r="AO720" s="5">
        <v>274</v>
      </c>
      <c r="AW720" s="4"/>
      <c r="AX720" s="4"/>
      <c r="AY720" s="4"/>
      <c r="AZ720" s="4"/>
      <c r="BA720" s="4"/>
      <c r="BB720" s="5">
        <v>3</v>
      </c>
      <c r="BC720" s="9">
        <f t="shared" si="77"/>
        <v>349.63177266666668</v>
      </c>
      <c r="BD720" s="5">
        <f t="shared" si="79"/>
        <v>349.63177266666668</v>
      </c>
    </row>
    <row r="721" spans="1:57" s="83" customFormat="1">
      <c r="A721" s="4" t="s">
        <v>858</v>
      </c>
      <c r="B721" s="4"/>
      <c r="C721" s="5"/>
      <c r="D721" s="5"/>
      <c r="E721" s="4"/>
      <c r="F721" s="5"/>
      <c r="G721" s="4"/>
      <c r="H721" s="5"/>
      <c r="I721" s="4"/>
      <c r="J721" s="5"/>
      <c r="K721" s="5"/>
      <c r="L721" s="4"/>
      <c r="M721" s="5" t="s">
        <v>624</v>
      </c>
      <c r="N721" s="5" t="s">
        <v>464</v>
      </c>
      <c r="O721" s="5" t="s">
        <v>463</v>
      </c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87">
        <v>298.99011999999999</v>
      </c>
      <c r="AL721" s="9">
        <v>333</v>
      </c>
      <c r="AM721" s="9">
        <v>286</v>
      </c>
      <c r="AN721" s="4"/>
      <c r="AO721" s="4"/>
      <c r="AP721" s="4"/>
      <c r="AQ721" s="4"/>
      <c r="AR721" s="4"/>
      <c r="AS721" s="4"/>
      <c r="AT721" s="4"/>
      <c r="AU721" s="4"/>
      <c r="BB721" s="90">
        <v>3</v>
      </c>
      <c r="BC721" s="9">
        <f t="shared" si="77"/>
        <v>305.99670666666663</v>
      </c>
      <c r="BD721" s="5">
        <f t="shared" si="79"/>
        <v>305.99670666666663</v>
      </c>
      <c r="BE721" s="88"/>
    </row>
    <row r="722" spans="1:57" s="83" customFormat="1">
      <c r="A722" s="4" t="s">
        <v>398</v>
      </c>
      <c r="B722" s="4"/>
      <c r="C722" s="5"/>
      <c r="D722" s="5"/>
      <c r="E722" s="4"/>
      <c r="F722" s="5"/>
      <c r="G722" s="4"/>
      <c r="H722" s="5"/>
      <c r="I722" s="4"/>
      <c r="J722" s="5"/>
      <c r="K722" s="5"/>
      <c r="L722" s="4"/>
      <c r="M722" s="5" t="s">
        <v>624</v>
      </c>
      <c r="N722" s="5" t="s">
        <v>781</v>
      </c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87">
        <v>433.44749800000005</v>
      </c>
      <c r="AL722" s="5">
        <v>374</v>
      </c>
      <c r="AM722" s="4"/>
      <c r="AN722" s="4"/>
      <c r="AO722" s="4"/>
      <c r="AP722" s="4"/>
      <c r="AQ722" s="4"/>
      <c r="AR722" s="4"/>
      <c r="AS722" s="4"/>
      <c r="AT722" s="4"/>
      <c r="AU722" s="4"/>
      <c r="BB722" s="90">
        <v>2</v>
      </c>
      <c r="BC722" s="9">
        <f t="shared" si="77"/>
        <v>403.723749</v>
      </c>
      <c r="BD722" s="5" t="s">
        <v>507</v>
      </c>
      <c r="BE722" s="88"/>
    </row>
    <row r="723" spans="1:57">
      <c r="A723" s="4" t="s">
        <v>673</v>
      </c>
      <c r="M723" s="5" t="s">
        <v>624</v>
      </c>
      <c r="P723" s="4"/>
      <c r="Q723" s="4"/>
      <c r="T723" s="4"/>
      <c r="U723" s="4"/>
      <c r="AK723" s="87">
        <v>338.17945333333341</v>
      </c>
      <c r="AL723" s="4"/>
      <c r="AW723" s="4"/>
      <c r="AX723" s="4"/>
      <c r="AY723" s="4"/>
      <c r="AZ723" s="4"/>
      <c r="BA723" s="4"/>
      <c r="BB723" s="5">
        <v>1</v>
      </c>
      <c r="BC723" s="9">
        <f t="shared" si="77"/>
        <v>338.17945333333341</v>
      </c>
      <c r="BD723" s="5" t="str">
        <f t="shared" ref="BD723:BD734" si="80">IF(BB723=3,BC723,IF(BB723=2,"*",IF(BB723=1,"-")))</f>
        <v>-</v>
      </c>
    </row>
    <row r="724" spans="1:57">
      <c r="A724" s="4" t="s">
        <v>401</v>
      </c>
      <c r="M724" s="5" t="s">
        <v>624</v>
      </c>
      <c r="P724" s="4"/>
      <c r="Q724" s="4"/>
      <c r="T724" s="4"/>
      <c r="U724" s="4"/>
      <c r="AK724" s="87">
        <v>410.79728800000004</v>
      </c>
      <c r="AL724" s="4"/>
      <c r="AW724" s="4"/>
      <c r="AX724" s="4"/>
      <c r="AY724" s="4"/>
      <c r="AZ724" s="4"/>
      <c r="BA724" s="4"/>
      <c r="BB724" s="5">
        <v>1</v>
      </c>
      <c r="BC724" s="9">
        <f t="shared" si="77"/>
        <v>410.79728800000004</v>
      </c>
      <c r="BD724" s="5" t="str">
        <f t="shared" si="80"/>
        <v>-</v>
      </c>
    </row>
    <row r="725" spans="1:57">
      <c r="A725" s="4" t="s">
        <v>859</v>
      </c>
      <c r="M725" s="5" t="s">
        <v>624</v>
      </c>
      <c r="P725" s="4"/>
      <c r="Q725" s="4"/>
      <c r="T725" s="4"/>
      <c r="U725" s="4"/>
      <c r="AK725" s="87">
        <v>286.64180600000003</v>
      </c>
      <c r="AL725" s="4"/>
      <c r="AW725" s="4"/>
      <c r="AX725" s="4"/>
      <c r="AY725" s="4"/>
      <c r="AZ725" s="4"/>
      <c r="BA725" s="4"/>
      <c r="BB725" s="5">
        <v>1</v>
      </c>
      <c r="BC725" s="9">
        <f t="shared" si="77"/>
        <v>286.64180600000003</v>
      </c>
      <c r="BD725" s="5" t="str">
        <f t="shared" si="80"/>
        <v>-</v>
      </c>
    </row>
    <row r="726" spans="1:57">
      <c r="A726" s="4" t="s">
        <v>681</v>
      </c>
      <c r="M726" s="5" t="s">
        <v>624</v>
      </c>
      <c r="P726" s="4"/>
      <c r="Q726" s="4"/>
      <c r="T726" s="4"/>
      <c r="U726" s="4"/>
      <c r="AK726" s="87">
        <v>191.606448</v>
      </c>
      <c r="AL726" s="4"/>
      <c r="AW726" s="4"/>
      <c r="AX726" s="4"/>
      <c r="AY726" s="4"/>
      <c r="AZ726" s="4"/>
      <c r="BA726" s="4"/>
      <c r="BB726" s="5">
        <v>1</v>
      </c>
      <c r="BC726" s="9">
        <f t="shared" si="77"/>
        <v>191.606448</v>
      </c>
      <c r="BD726" s="5" t="str">
        <f t="shared" si="80"/>
        <v>-</v>
      </c>
    </row>
    <row r="727" spans="1:57" s="1" customFormat="1">
      <c r="A727" s="83" t="s">
        <v>860</v>
      </c>
      <c r="B727" s="83"/>
      <c r="C727" s="88"/>
      <c r="D727" s="88"/>
      <c r="E727" s="83"/>
      <c r="F727" s="88"/>
      <c r="G727" s="83"/>
      <c r="H727" s="88"/>
      <c r="I727" s="83"/>
      <c r="J727" s="88"/>
      <c r="K727" s="88"/>
      <c r="L727" s="83"/>
      <c r="M727" s="331" t="s">
        <v>624</v>
      </c>
      <c r="N727" s="331" t="s">
        <v>624</v>
      </c>
      <c r="O727" s="331" t="s">
        <v>624</v>
      </c>
      <c r="P727" s="331" t="s">
        <v>624</v>
      </c>
      <c r="Q727" s="83"/>
      <c r="R727" s="83"/>
      <c r="S727" s="83"/>
      <c r="T727" s="83"/>
      <c r="U727" s="83"/>
      <c r="V727" s="83"/>
      <c r="W727" s="83"/>
      <c r="X727" s="83"/>
      <c r="Y727" s="83"/>
      <c r="Z727" s="83"/>
      <c r="AA727" s="83"/>
      <c r="AB727" s="83"/>
      <c r="AC727" s="83"/>
      <c r="AD727" s="83"/>
      <c r="AE727" s="83"/>
      <c r="AF727" s="83"/>
      <c r="AG727" s="83"/>
      <c r="AH727" s="83"/>
      <c r="AI727" s="83"/>
      <c r="AJ727" s="83"/>
      <c r="AK727" s="84">
        <v>272.107462</v>
      </c>
      <c r="AL727" s="7">
        <v>311</v>
      </c>
      <c r="AM727" s="74">
        <v>280.25162000000006</v>
      </c>
      <c r="AN727" s="7">
        <v>352.02805000000006</v>
      </c>
      <c r="AO727" s="83"/>
      <c r="AP727" s="83"/>
      <c r="AQ727" s="83"/>
      <c r="AR727" s="83"/>
      <c r="AS727" s="83"/>
      <c r="AT727" s="83"/>
      <c r="AU727" s="83"/>
      <c r="BB727" s="331">
        <v>3</v>
      </c>
      <c r="BC727" s="9">
        <f t="shared" si="77"/>
        <v>287.78636066666667</v>
      </c>
      <c r="BD727" s="5">
        <f t="shared" si="80"/>
        <v>287.78636066666667</v>
      </c>
      <c r="BE727" s="331"/>
    </row>
    <row r="728" spans="1:57" s="83" customFormat="1">
      <c r="A728" s="4" t="s">
        <v>861</v>
      </c>
      <c r="B728" s="4"/>
      <c r="C728" s="5"/>
      <c r="D728" s="5"/>
      <c r="E728" s="4"/>
      <c r="F728" s="5"/>
      <c r="G728" s="4"/>
      <c r="H728" s="5"/>
      <c r="I728" s="4"/>
      <c r="J728" s="5"/>
      <c r="K728" s="5"/>
      <c r="L728" s="4"/>
      <c r="M728" s="5" t="s">
        <v>624</v>
      </c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87">
        <v>294.15881000000002</v>
      </c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BB728" s="90">
        <v>1</v>
      </c>
      <c r="BC728" s="9">
        <f t="shared" ref="BC728:BC747" si="81">AVERAGE(AK728:AM728)</f>
        <v>294.15881000000002</v>
      </c>
      <c r="BD728" s="5" t="str">
        <f t="shared" si="80"/>
        <v>-</v>
      </c>
      <c r="BE728" s="88"/>
    </row>
    <row r="729" spans="1:57" s="1" customFormat="1">
      <c r="A729" s="83" t="s">
        <v>638</v>
      </c>
      <c r="B729" s="83"/>
      <c r="C729" s="88"/>
      <c r="D729" s="88"/>
      <c r="E729" s="83"/>
      <c r="F729" s="88"/>
      <c r="G729" s="83"/>
      <c r="H729" s="88"/>
      <c r="I729" s="83"/>
      <c r="J729" s="88"/>
      <c r="K729" s="88"/>
      <c r="L729" s="83"/>
      <c r="M729" s="331" t="s">
        <v>624</v>
      </c>
      <c r="N729" s="331" t="s">
        <v>624</v>
      </c>
      <c r="O729" s="331" t="s">
        <v>624</v>
      </c>
      <c r="P729" s="331" t="s">
        <v>624</v>
      </c>
      <c r="Q729" s="1" t="s">
        <v>624</v>
      </c>
      <c r="R729" s="83"/>
      <c r="S729" s="83"/>
      <c r="T729" s="83"/>
      <c r="U729" s="83"/>
      <c r="V729" s="83"/>
      <c r="W729" s="83"/>
      <c r="X729" s="83"/>
      <c r="Y729" s="83"/>
      <c r="Z729" s="83"/>
      <c r="AA729" s="83"/>
      <c r="AB729" s="83"/>
      <c r="AC729" s="83"/>
      <c r="AD729" s="83"/>
      <c r="AE729" s="83"/>
      <c r="AF729" s="83"/>
      <c r="AG729" s="83"/>
      <c r="AH729" s="83"/>
      <c r="AI729" s="83"/>
      <c r="AJ729" s="83"/>
      <c r="AK729" s="84">
        <v>280.62379399999998</v>
      </c>
      <c r="AL729" s="331">
        <v>251</v>
      </c>
      <c r="AM729" s="74">
        <v>232.836725</v>
      </c>
      <c r="AN729" s="7">
        <v>250.81215499999999</v>
      </c>
      <c r="AO729" s="7">
        <v>270.04785499999997</v>
      </c>
      <c r="AP729" s="83"/>
      <c r="AQ729" s="83"/>
      <c r="AR729" s="83"/>
      <c r="AS729" s="83"/>
      <c r="AT729" s="83"/>
      <c r="AU729" s="83"/>
      <c r="BB729" s="331">
        <v>3</v>
      </c>
      <c r="BC729" s="9">
        <f t="shared" si="81"/>
        <v>254.82017299999998</v>
      </c>
      <c r="BD729" s="5">
        <f t="shared" si="80"/>
        <v>254.82017299999998</v>
      </c>
      <c r="BE729" s="331"/>
    </row>
    <row r="730" spans="1:57" s="83" customFormat="1">
      <c r="A730" s="83" t="s">
        <v>862</v>
      </c>
      <c r="C730" s="88"/>
      <c r="D730" s="88"/>
      <c r="F730" s="88"/>
      <c r="H730" s="88"/>
      <c r="J730" s="88"/>
      <c r="K730" s="88"/>
      <c r="M730" s="88" t="s">
        <v>624</v>
      </c>
      <c r="N730" s="331" t="s">
        <v>624</v>
      </c>
      <c r="O730" s="331" t="s">
        <v>624</v>
      </c>
      <c r="P730" s="331" t="s">
        <v>624</v>
      </c>
      <c r="AK730" s="84">
        <v>490.273256</v>
      </c>
      <c r="AL730" s="331">
        <v>296</v>
      </c>
      <c r="AM730" s="74">
        <v>240.46836000000005</v>
      </c>
      <c r="AN730" s="7">
        <v>364.84448000000003</v>
      </c>
      <c r="BB730" s="88">
        <v>3</v>
      </c>
      <c r="BC730" s="9">
        <f t="shared" si="81"/>
        <v>342.24720533333334</v>
      </c>
      <c r="BD730" s="5">
        <f t="shared" si="80"/>
        <v>342.24720533333334</v>
      </c>
      <c r="BE730" s="88"/>
    </row>
    <row r="731" spans="1:57" s="1" customFormat="1">
      <c r="A731" s="83" t="s">
        <v>105</v>
      </c>
      <c r="B731" s="83"/>
      <c r="C731" s="88"/>
      <c r="D731" s="88"/>
      <c r="E731" s="83"/>
      <c r="F731" s="88"/>
      <c r="G731" s="83"/>
      <c r="H731" s="88"/>
      <c r="I731" s="83"/>
      <c r="J731" s="88"/>
      <c r="K731" s="88"/>
      <c r="L731" s="83"/>
      <c r="M731" s="331" t="s">
        <v>624</v>
      </c>
      <c r="N731" s="331" t="s">
        <v>624</v>
      </c>
      <c r="O731" s="331" t="s">
        <v>624</v>
      </c>
      <c r="P731" s="331" t="s">
        <v>624</v>
      </c>
      <c r="Q731" s="1" t="s">
        <v>624</v>
      </c>
      <c r="R731" s="1" t="s">
        <v>853</v>
      </c>
      <c r="S731" s="1" t="s">
        <v>853</v>
      </c>
      <c r="T731" s="1" t="s">
        <v>853</v>
      </c>
      <c r="U731" s="31" t="s">
        <v>853</v>
      </c>
      <c r="V731" s="83"/>
      <c r="W731" s="83"/>
      <c r="X731" s="83"/>
      <c r="Y731" s="83"/>
      <c r="Z731" s="83"/>
      <c r="AA731" s="83"/>
      <c r="AB731" s="83"/>
      <c r="AC731" s="83"/>
      <c r="AD731" s="83"/>
      <c r="AE731" s="83"/>
      <c r="AF731" s="83"/>
      <c r="AG731" s="83"/>
      <c r="AH731" s="83"/>
      <c r="AI731" s="83"/>
      <c r="AJ731" s="83"/>
      <c r="AK731" s="84">
        <v>343.879052</v>
      </c>
      <c r="AL731" s="331">
        <v>306</v>
      </c>
      <c r="AM731" s="74">
        <v>295.41908000000001</v>
      </c>
      <c r="AN731" s="7">
        <v>381.99815500000005</v>
      </c>
      <c r="AO731" s="7">
        <v>311.68835500000006</v>
      </c>
      <c r="AP731" s="7">
        <v>297.47162500000007</v>
      </c>
      <c r="AQ731" s="7">
        <v>368.00252500000005</v>
      </c>
      <c r="AR731" s="7">
        <v>384.71400000000006</v>
      </c>
      <c r="AS731" s="7">
        <v>381.90971500000012</v>
      </c>
      <c r="AT731" s="83"/>
      <c r="AU731" s="83"/>
      <c r="BB731" s="331">
        <v>3</v>
      </c>
      <c r="BC731" s="9">
        <f t="shared" si="81"/>
        <v>315.09937733333334</v>
      </c>
      <c r="BD731" s="5">
        <f t="shared" si="80"/>
        <v>315.09937733333334</v>
      </c>
      <c r="BE731" s="331"/>
    </row>
    <row r="732" spans="1:57">
      <c r="A732" s="4" t="s">
        <v>863</v>
      </c>
      <c r="M732" s="5" t="s">
        <v>624</v>
      </c>
      <c r="P732" s="4"/>
      <c r="Q732" s="4"/>
      <c r="T732" s="4"/>
      <c r="U732" s="4"/>
      <c r="AK732" s="87">
        <v>380.77703400000001</v>
      </c>
      <c r="AL732" s="4"/>
      <c r="AW732" s="4"/>
      <c r="AX732" s="4"/>
      <c r="AY732" s="4"/>
      <c r="AZ732" s="4"/>
      <c r="BA732" s="4"/>
      <c r="BB732" s="5">
        <v>1</v>
      </c>
      <c r="BC732" s="9">
        <f t="shared" si="81"/>
        <v>380.77703400000001</v>
      </c>
      <c r="BD732" s="5" t="str">
        <f t="shared" si="80"/>
        <v>-</v>
      </c>
    </row>
    <row r="733" spans="1:57">
      <c r="A733" s="4" t="s">
        <v>620</v>
      </c>
      <c r="M733" s="5" t="s">
        <v>624</v>
      </c>
      <c r="P733" s="4"/>
      <c r="Q733" s="4"/>
      <c r="T733" s="4"/>
      <c r="U733" s="4"/>
      <c r="AK733" s="87">
        <v>357.06503799999996</v>
      </c>
      <c r="AL733" s="4"/>
      <c r="AW733" s="4"/>
      <c r="AX733" s="4"/>
      <c r="AY733" s="4"/>
      <c r="AZ733" s="4"/>
      <c r="BA733" s="4"/>
      <c r="BB733" s="5">
        <v>1</v>
      </c>
      <c r="BC733" s="9">
        <f t="shared" si="81"/>
        <v>357.06503799999996</v>
      </c>
      <c r="BD733" s="5" t="str">
        <f t="shared" si="80"/>
        <v>-</v>
      </c>
    </row>
    <row r="734" spans="1:57">
      <c r="A734" s="4" t="s">
        <v>864</v>
      </c>
      <c r="M734" s="5" t="s">
        <v>624</v>
      </c>
      <c r="N734" s="5" t="s">
        <v>624</v>
      </c>
      <c r="O734" s="5" t="s">
        <v>624</v>
      </c>
      <c r="P734" s="4"/>
      <c r="Q734" s="4"/>
      <c r="T734" s="4"/>
      <c r="U734" s="4"/>
      <c r="AK734" s="87">
        <v>381.90495199999998</v>
      </c>
      <c r="AL734" s="5">
        <v>239</v>
      </c>
      <c r="AM734" s="345">
        <v>198.86471</v>
      </c>
      <c r="AW734" s="4"/>
      <c r="AX734" s="4"/>
      <c r="AY734" s="4"/>
      <c r="AZ734" s="4"/>
      <c r="BA734" s="4"/>
      <c r="BB734" s="5">
        <v>3</v>
      </c>
      <c r="BC734" s="9">
        <f t="shared" si="81"/>
        <v>273.25655399999999</v>
      </c>
      <c r="BD734" s="5">
        <f t="shared" si="80"/>
        <v>273.25655399999999</v>
      </c>
    </row>
    <row r="735" spans="1:57">
      <c r="A735" s="4" t="s">
        <v>827</v>
      </c>
      <c r="M735" s="5" t="s">
        <v>624</v>
      </c>
      <c r="N735" s="5" t="s">
        <v>624</v>
      </c>
      <c r="P735" s="4"/>
      <c r="Q735" s="4"/>
      <c r="T735" s="4"/>
      <c r="U735" s="4"/>
      <c r="AK735" s="87">
        <v>406.41420599999998</v>
      </c>
      <c r="AL735" s="5">
        <v>331</v>
      </c>
      <c r="AW735" s="4"/>
      <c r="AX735" s="4"/>
      <c r="AY735" s="4"/>
      <c r="AZ735" s="4"/>
      <c r="BA735" s="4"/>
      <c r="BB735" s="5">
        <v>2</v>
      </c>
      <c r="BC735" s="9">
        <f t="shared" si="81"/>
        <v>368.70710299999996</v>
      </c>
      <c r="BD735" s="5" t="s">
        <v>865</v>
      </c>
    </row>
    <row r="736" spans="1:57" customFormat="1">
      <c r="A736" s="4" t="s">
        <v>866</v>
      </c>
      <c r="B736" s="4"/>
      <c r="C736" s="5"/>
      <c r="D736" s="5"/>
      <c r="E736" s="4"/>
      <c r="F736" s="5"/>
      <c r="G736" s="4"/>
      <c r="H736" s="5"/>
      <c r="I736" s="4"/>
      <c r="J736" s="5"/>
      <c r="K736" s="5"/>
      <c r="L736" s="4"/>
      <c r="M736" s="5" t="s">
        <v>683</v>
      </c>
      <c r="AK736" s="9">
        <v>269.88101799999998</v>
      </c>
      <c r="BB736" s="5">
        <v>1</v>
      </c>
      <c r="BC736" s="9">
        <f t="shared" si="81"/>
        <v>269.88101799999998</v>
      </c>
      <c r="BD736" s="5" t="str">
        <f t="shared" ref="BD736:BD744" si="82">IF(BB736=3,BC736,IF(BB736=2,"*",IF(BB736=1,"-")))</f>
        <v>-</v>
      </c>
      <c r="BE736" s="5"/>
    </row>
    <row r="737" spans="1:60" customFormat="1">
      <c r="A737" s="4" t="s">
        <v>867</v>
      </c>
      <c r="B737" s="4"/>
      <c r="C737" s="5"/>
      <c r="D737" s="5"/>
      <c r="E737" s="4"/>
      <c r="F737" s="5"/>
      <c r="G737" s="4"/>
      <c r="H737" s="5"/>
      <c r="I737" s="4"/>
      <c r="J737" s="5"/>
      <c r="K737" s="5"/>
      <c r="L737" s="4"/>
      <c r="M737" s="5" t="s">
        <v>683</v>
      </c>
      <c r="AK737" s="9">
        <v>218.42664800000003</v>
      </c>
      <c r="BB737" s="5">
        <v>1</v>
      </c>
      <c r="BC737" s="9">
        <f t="shared" si="81"/>
        <v>218.42664800000003</v>
      </c>
      <c r="BD737" s="5" t="str">
        <f t="shared" si="82"/>
        <v>-</v>
      </c>
      <c r="BE737" s="5"/>
    </row>
    <row r="738" spans="1:60" customFormat="1">
      <c r="A738" s="4" t="s">
        <v>868</v>
      </c>
      <c r="B738" s="4"/>
      <c r="C738" s="5"/>
      <c r="D738" s="5"/>
      <c r="E738" s="4"/>
      <c r="F738" s="5"/>
      <c r="G738" s="4"/>
      <c r="H738" s="5"/>
      <c r="I738" s="4"/>
      <c r="J738" s="5"/>
      <c r="K738" s="5"/>
      <c r="L738" s="4"/>
      <c r="M738" s="5" t="s">
        <v>683</v>
      </c>
      <c r="AK738" s="9">
        <v>245.69875000000002</v>
      </c>
      <c r="BB738" s="5">
        <v>1</v>
      </c>
      <c r="BC738" s="9">
        <f t="shared" si="81"/>
        <v>245.69875000000002</v>
      </c>
      <c r="BD738" s="5" t="str">
        <f t="shared" si="82"/>
        <v>-</v>
      </c>
      <c r="BE738" s="5"/>
    </row>
    <row r="739" spans="1:60" customFormat="1">
      <c r="A739" s="4" t="s">
        <v>869</v>
      </c>
      <c r="B739" s="4"/>
      <c r="C739" s="5"/>
      <c r="D739" s="5"/>
      <c r="E739" s="4"/>
      <c r="F739" s="5"/>
      <c r="G739" s="4"/>
      <c r="H739" s="5"/>
      <c r="I739" s="4"/>
      <c r="J739" s="5"/>
      <c r="K739" s="5"/>
      <c r="L739" s="4"/>
      <c r="M739" s="5" t="s">
        <v>683</v>
      </c>
      <c r="AK739" s="9">
        <v>341.67097799999999</v>
      </c>
      <c r="BB739" s="5">
        <v>1</v>
      </c>
      <c r="BC739" s="9">
        <f t="shared" si="81"/>
        <v>341.67097799999999</v>
      </c>
      <c r="BD739" s="5" t="str">
        <f t="shared" si="82"/>
        <v>-</v>
      </c>
      <c r="BE739" s="5"/>
    </row>
    <row r="740" spans="1:60" customFormat="1">
      <c r="A740" s="4" t="s">
        <v>870</v>
      </c>
      <c r="B740" s="4"/>
      <c r="C740" s="5"/>
      <c r="D740" s="5"/>
      <c r="E740" s="4"/>
      <c r="F740" s="5"/>
      <c r="G740" s="4"/>
      <c r="H740" s="5"/>
      <c r="I740" s="4"/>
      <c r="J740" s="5"/>
      <c r="K740" s="5"/>
      <c r="L740" s="4"/>
      <c r="M740" s="5" t="s">
        <v>683</v>
      </c>
      <c r="AK740" s="9">
        <v>201.08904200000001</v>
      </c>
      <c r="BB740" s="5">
        <v>1</v>
      </c>
      <c r="BC740" s="9">
        <f t="shared" si="81"/>
        <v>201.08904200000001</v>
      </c>
      <c r="BD740" s="5" t="str">
        <f t="shared" si="82"/>
        <v>-</v>
      </c>
      <c r="BE740" s="5"/>
    </row>
    <row r="741" spans="1:60" customFormat="1">
      <c r="A741" s="4" t="s">
        <v>871</v>
      </c>
      <c r="B741" s="4"/>
      <c r="C741" s="5"/>
      <c r="D741" s="5"/>
      <c r="E741" s="4"/>
      <c r="F741" s="5"/>
      <c r="G741" s="4"/>
      <c r="H741" s="5"/>
      <c r="I741" s="4"/>
      <c r="J741" s="5"/>
      <c r="K741" s="5"/>
      <c r="L741" s="4"/>
      <c r="M741" s="5" t="s">
        <v>683</v>
      </c>
      <c r="AK741" s="9">
        <v>242.39215000000002</v>
      </c>
      <c r="BB741" s="5">
        <v>1</v>
      </c>
      <c r="BC741" s="9">
        <f t="shared" si="81"/>
        <v>242.39215000000002</v>
      </c>
      <c r="BD741" s="5" t="str">
        <f t="shared" si="82"/>
        <v>-</v>
      </c>
      <c r="BE741" s="5"/>
    </row>
    <row r="742" spans="1:60" s="25" customFormat="1">
      <c r="A742" s="1" t="s">
        <v>872</v>
      </c>
      <c r="B742" s="1"/>
      <c r="C742" s="331"/>
      <c r="D742" s="331"/>
      <c r="E742" s="1"/>
      <c r="F742" s="331"/>
      <c r="G742" s="1"/>
      <c r="H742" s="331"/>
      <c r="I742" s="1"/>
      <c r="J742" s="331"/>
      <c r="K742" s="331"/>
      <c r="L742" s="1"/>
      <c r="M742" s="331" t="s">
        <v>683</v>
      </c>
      <c r="N742" s="331" t="s">
        <v>683</v>
      </c>
      <c r="O742" s="331" t="s">
        <v>683</v>
      </c>
      <c r="P742" s="331" t="s">
        <v>683</v>
      </c>
      <c r="AK742" s="7">
        <v>159.91819800000002</v>
      </c>
      <c r="AL742" s="7">
        <v>125</v>
      </c>
      <c r="AM742" s="7">
        <v>78.099890000000002</v>
      </c>
      <c r="AN742" s="7">
        <v>124.12554</v>
      </c>
      <c r="BB742" s="331">
        <v>3</v>
      </c>
      <c r="BC742" s="9">
        <f t="shared" si="81"/>
        <v>121.00602933333334</v>
      </c>
      <c r="BD742" s="5">
        <f t="shared" si="82"/>
        <v>121.00602933333334</v>
      </c>
      <c r="BE742" s="331"/>
    </row>
    <row r="743" spans="1:60" s="25" customFormat="1">
      <c r="A743" s="1" t="s">
        <v>139</v>
      </c>
      <c r="B743" s="1"/>
      <c r="C743" s="331"/>
      <c r="D743" s="331"/>
      <c r="E743" s="1"/>
      <c r="F743" s="331"/>
      <c r="G743" s="1"/>
      <c r="H743" s="331"/>
      <c r="I743" s="1"/>
      <c r="J743" s="331"/>
      <c r="K743" s="331"/>
      <c r="L743" s="1"/>
      <c r="M743" s="331" t="s">
        <v>683</v>
      </c>
      <c r="N743" s="331" t="s">
        <v>683</v>
      </c>
      <c r="O743" s="331" t="s">
        <v>683</v>
      </c>
      <c r="P743" s="331" t="s">
        <v>683</v>
      </c>
      <c r="Q743" s="1" t="s">
        <v>683</v>
      </c>
      <c r="R743" s="1" t="s">
        <v>683</v>
      </c>
      <c r="S743" s="1" t="s">
        <v>683</v>
      </c>
      <c r="T743" s="1" t="s">
        <v>683</v>
      </c>
      <c r="U743" s="31" t="s">
        <v>683</v>
      </c>
      <c r="AK743" s="7">
        <v>173.91736266666663</v>
      </c>
      <c r="AL743" s="7">
        <v>224</v>
      </c>
      <c r="AM743" s="7">
        <v>186.15883000000002</v>
      </c>
      <c r="AN743" s="7">
        <v>155.57701500000002</v>
      </c>
      <c r="AO743" s="7">
        <v>143.055385</v>
      </c>
      <c r="AP743" s="7">
        <v>166.84574499999999</v>
      </c>
      <c r="AQ743" s="7">
        <v>156.20715000000001</v>
      </c>
      <c r="AR743" s="7">
        <v>161.53197500000002</v>
      </c>
      <c r="AS743" s="7">
        <v>136.08705000000003</v>
      </c>
      <c r="AT743" s="7">
        <v>126.48025500000003</v>
      </c>
      <c r="BB743" s="331">
        <v>3</v>
      </c>
      <c r="BC743" s="9">
        <f t="shared" si="81"/>
        <v>194.69206422222223</v>
      </c>
      <c r="BD743" s="5">
        <f t="shared" si="82"/>
        <v>194.69206422222223</v>
      </c>
      <c r="BE743" s="331"/>
    </row>
    <row r="744" spans="1:60" s="25" customFormat="1">
      <c r="A744" s="1" t="s">
        <v>873</v>
      </c>
      <c r="B744" s="1"/>
      <c r="C744" s="331"/>
      <c r="D744" s="331"/>
      <c r="E744" s="1"/>
      <c r="F744" s="331"/>
      <c r="G744" s="1"/>
      <c r="H744" s="331"/>
      <c r="I744" s="1"/>
      <c r="J744" s="331"/>
      <c r="K744" s="331"/>
      <c r="L744" s="1"/>
      <c r="M744" s="331" t="s">
        <v>683</v>
      </c>
      <c r="N744" s="331" t="s">
        <v>683</v>
      </c>
      <c r="O744" s="331" t="s">
        <v>683</v>
      </c>
      <c r="P744" s="331" t="s">
        <v>683</v>
      </c>
      <c r="Q744" s="1" t="s">
        <v>683</v>
      </c>
      <c r="R744" s="1" t="s">
        <v>683</v>
      </c>
      <c r="AK744" s="7">
        <v>441.48621000000009</v>
      </c>
      <c r="AL744" s="7">
        <v>359</v>
      </c>
      <c r="AM744" s="7">
        <v>183.92572000000001</v>
      </c>
      <c r="AN744" s="7">
        <v>337.05589500000002</v>
      </c>
      <c r="AO744" s="7">
        <v>245.83740499999999</v>
      </c>
      <c r="AP744" s="7">
        <v>382.37033999999994</v>
      </c>
      <c r="BB744" s="331">
        <v>3</v>
      </c>
      <c r="BC744" s="9">
        <f t="shared" si="81"/>
        <v>328.13731000000001</v>
      </c>
      <c r="BD744" s="5">
        <f t="shared" si="82"/>
        <v>328.13731000000001</v>
      </c>
      <c r="BE744" s="331"/>
    </row>
    <row r="745" spans="1:60" s="25" customFormat="1">
      <c r="A745" s="4" t="s">
        <v>874</v>
      </c>
      <c r="B745" s="4"/>
      <c r="C745" s="5"/>
      <c r="D745" s="5"/>
      <c r="E745" s="4"/>
      <c r="F745" s="5"/>
      <c r="G745" s="4"/>
      <c r="H745" s="5"/>
      <c r="I745" s="4"/>
      <c r="J745" s="5"/>
      <c r="K745" s="5"/>
      <c r="L745" s="4"/>
      <c r="M745" s="5" t="s">
        <v>683</v>
      </c>
      <c r="N745" s="5" t="s">
        <v>683</v>
      </c>
      <c r="O745" s="9"/>
      <c r="P745" s="5" t="s">
        <v>683</v>
      </c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 s="9">
        <v>414.68438000000003</v>
      </c>
      <c r="AL745" s="9">
        <v>323</v>
      </c>
      <c r="AM745" s="5"/>
      <c r="AN745" s="9">
        <v>300</v>
      </c>
      <c r="AO745"/>
      <c r="AP745"/>
      <c r="AQ745"/>
      <c r="AR745"/>
      <c r="AS745"/>
      <c r="AT745"/>
      <c r="AU745"/>
      <c r="AV745"/>
      <c r="AW745"/>
      <c r="AX745"/>
      <c r="AY745"/>
      <c r="AZ745"/>
      <c r="BA745"/>
      <c r="BB745" s="5">
        <v>2</v>
      </c>
      <c r="BC745" s="9">
        <f t="shared" si="81"/>
        <v>368.84219000000002</v>
      </c>
      <c r="BD745" s="5" t="s">
        <v>865</v>
      </c>
      <c r="BE745" s="5"/>
      <c r="BF745"/>
      <c r="BG745"/>
      <c r="BH745"/>
    </row>
    <row r="746" spans="1:60" customFormat="1">
      <c r="A746" s="4" t="s">
        <v>840</v>
      </c>
      <c r="B746" s="4"/>
      <c r="C746" s="5"/>
      <c r="D746" s="5"/>
      <c r="E746" s="4"/>
      <c r="F746" s="5"/>
      <c r="G746" s="4"/>
      <c r="H746" s="5"/>
      <c r="I746" s="4"/>
      <c r="J746" s="5"/>
      <c r="K746" s="5"/>
      <c r="L746" s="4"/>
      <c r="M746" s="5" t="s">
        <v>683</v>
      </c>
      <c r="AK746" s="9">
        <v>286.03314666666665</v>
      </c>
      <c r="BB746" s="5">
        <v>1</v>
      </c>
      <c r="BC746" s="9">
        <f t="shared" si="81"/>
        <v>286.03314666666665</v>
      </c>
      <c r="BD746" s="5" t="str">
        <f>IF(BB746=3,BC746,IF(BB746=2,"*",IF(BB746=1,"-")))</f>
        <v>-</v>
      </c>
      <c r="BE746" s="5"/>
    </row>
    <row r="747" spans="1:60" customFormat="1">
      <c r="A747" s="4" t="s">
        <v>875</v>
      </c>
      <c r="B747" s="4"/>
      <c r="C747" s="5"/>
      <c r="D747" s="5"/>
      <c r="E747" s="4"/>
      <c r="F747" s="5"/>
      <c r="G747" s="4"/>
      <c r="H747" s="5"/>
      <c r="I747" s="4"/>
      <c r="J747" s="5"/>
      <c r="K747" s="5"/>
      <c r="L747" s="4"/>
      <c r="M747" s="5" t="s">
        <v>683</v>
      </c>
      <c r="AK747" s="9">
        <v>262.283186</v>
      </c>
      <c r="BB747" s="5">
        <v>1</v>
      </c>
      <c r="BC747" s="9">
        <f t="shared" si="81"/>
        <v>262.283186</v>
      </c>
      <c r="BD747" s="5" t="str">
        <f>IF(BB747=3,BC747,IF(BB747=2,"*",IF(BB747=1,"-")))</f>
        <v>-</v>
      </c>
      <c r="BE747" s="5"/>
    </row>
    <row r="748" spans="1:60">
      <c r="A748" s="58" t="s">
        <v>876</v>
      </c>
      <c r="B748" s="58"/>
      <c r="C748" s="11"/>
      <c r="D748" s="11"/>
      <c r="E748" s="58"/>
      <c r="F748" s="11"/>
      <c r="G748" s="58"/>
      <c r="H748" s="11"/>
      <c r="I748" s="58"/>
      <c r="J748" s="11"/>
      <c r="K748" s="11"/>
      <c r="L748" s="58"/>
      <c r="M748" s="58"/>
      <c r="N748" s="5" t="s">
        <v>464</v>
      </c>
      <c r="AL748" s="9">
        <v>257</v>
      </c>
      <c r="AO748" s="5"/>
      <c r="BB748" s="5">
        <v>1</v>
      </c>
      <c r="BC748" s="9">
        <f t="shared" ref="BC748:BC777" si="83">AVERAGE(AL748:AN748)</f>
        <v>257</v>
      </c>
      <c r="BD748" s="5" t="str">
        <f>IF(BB748=3,BC748,IF(BB748=2,"*",IF(BB748=1,"-")))</f>
        <v>-</v>
      </c>
    </row>
    <row r="749" spans="1:60">
      <c r="A749" s="4" t="s">
        <v>877</v>
      </c>
      <c r="N749" s="5" t="s">
        <v>464</v>
      </c>
      <c r="AL749" s="9">
        <v>532</v>
      </c>
      <c r="AO749" s="5"/>
      <c r="BB749" s="5">
        <v>1</v>
      </c>
      <c r="BC749" s="9">
        <f t="shared" si="83"/>
        <v>532</v>
      </c>
      <c r="BD749" s="5" t="str">
        <f>IF(BB749=3,BC749,IF(BB749=2,"*",IF(BB749=1,"-")))</f>
        <v>-</v>
      </c>
    </row>
    <row r="750" spans="1:60">
      <c r="A750" s="58" t="s">
        <v>106</v>
      </c>
      <c r="B750" s="58"/>
      <c r="C750" s="11"/>
      <c r="D750" s="11"/>
      <c r="E750" s="58"/>
      <c r="F750" s="11"/>
      <c r="G750" s="58"/>
      <c r="H750" s="11"/>
      <c r="I750" s="58"/>
      <c r="J750" s="11"/>
      <c r="K750" s="11"/>
      <c r="L750" s="58"/>
      <c r="M750" s="58"/>
      <c r="N750" s="5" t="s">
        <v>464</v>
      </c>
      <c r="O750" s="5" t="s">
        <v>464</v>
      </c>
      <c r="P750" s="5" t="s">
        <v>464</v>
      </c>
      <c r="AL750" s="9">
        <v>289</v>
      </c>
      <c r="AM750" s="9">
        <v>279.28615000000008</v>
      </c>
      <c r="AN750" s="9">
        <v>355.93415000000005</v>
      </c>
      <c r="AO750" s="5"/>
      <c r="BB750" s="5">
        <v>3</v>
      </c>
      <c r="BC750" s="9">
        <f t="shared" si="83"/>
        <v>308.07343333333341</v>
      </c>
      <c r="BD750" s="5">
        <f>IF(BB750=3,BC750,IF(BB750=2,"*",IF(BB750=1,"-")))</f>
        <v>308.07343333333341</v>
      </c>
    </row>
    <row r="751" spans="1:60">
      <c r="A751" s="4" t="s">
        <v>878</v>
      </c>
      <c r="N751" s="5" t="s">
        <v>464</v>
      </c>
      <c r="O751" s="5"/>
      <c r="P751" s="5" t="s">
        <v>466</v>
      </c>
      <c r="AL751" s="9">
        <v>305</v>
      </c>
      <c r="AM751" s="9"/>
      <c r="AN751" s="9">
        <v>363</v>
      </c>
      <c r="AO751" s="5"/>
      <c r="BB751" s="5">
        <v>2</v>
      </c>
      <c r="BC751" s="9">
        <f t="shared" si="83"/>
        <v>334</v>
      </c>
      <c r="BD751" s="5" t="s">
        <v>503</v>
      </c>
    </row>
    <row r="752" spans="1:60">
      <c r="A752" s="4" t="s">
        <v>763</v>
      </c>
      <c r="N752" s="5" t="s">
        <v>464</v>
      </c>
      <c r="O752" s="5" t="s">
        <v>463</v>
      </c>
      <c r="P752" s="5" t="s">
        <v>464</v>
      </c>
      <c r="Q752" s="4" t="s">
        <v>464</v>
      </c>
      <c r="R752" s="4" t="s">
        <v>764</v>
      </c>
      <c r="S752" s="4" t="s">
        <v>764</v>
      </c>
      <c r="T752" s="4" t="s">
        <v>764</v>
      </c>
      <c r="U752" s="24" t="s">
        <v>764</v>
      </c>
      <c r="AL752" s="9">
        <v>303</v>
      </c>
      <c r="AM752" s="9">
        <v>323</v>
      </c>
      <c r="AN752" s="9">
        <v>339.25215500000002</v>
      </c>
      <c r="AO752" s="9">
        <v>277.84531500000003</v>
      </c>
      <c r="AP752" s="9">
        <v>425.21583499999997</v>
      </c>
      <c r="AQ752" s="9">
        <v>394.11075000000005</v>
      </c>
      <c r="AR752" s="9">
        <v>315.12277500000005</v>
      </c>
      <c r="AS752" s="9">
        <v>336.14570000000003</v>
      </c>
      <c r="AT752" s="9">
        <v>247.79782500000005</v>
      </c>
      <c r="AU752" s="9">
        <v>364.09642500000001</v>
      </c>
      <c r="BB752" s="5">
        <v>3</v>
      </c>
      <c r="BC752" s="9">
        <f t="shared" si="83"/>
        <v>321.75071833333334</v>
      </c>
      <c r="BD752" s="5">
        <f>IF(BB752=3,BC752,IF(BB752=2,"*",IF(BB752=1,"-")))</f>
        <v>321.75071833333334</v>
      </c>
    </row>
    <row r="753" spans="1:56">
      <c r="A753" s="4" t="s">
        <v>75</v>
      </c>
      <c r="N753" s="5" t="s">
        <v>464</v>
      </c>
      <c r="O753" s="5" t="s">
        <v>464</v>
      </c>
      <c r="P753" s="5" t="s">
        <v>466</v>
      </c>
      <c r="AL753" s="9">
        <v>357</v>
      </c>
      <c r="AM753" s="9">
        <f>AM819</f>
        <v>371.21953000000008</v>
      </c>
      <c r="AN753" s="9">
        <v>416</v>
      </c>
      <c r="AO753" s="5"/>
      <c r="BB753" s="5">
        <v>3</v>
      </c>
      <c r="BC753" s="9">
        <f t="shared" si="83"/>
        <v>381.40651000000003</v>
      </c>
      <c r="BD753" s="5">
        <f>IF(BB753=3,BC753,IF(BB753=2,"*",IF(BB753=1,"-")))</f>
        <v>381.40651000000003</v>
      </c>
    </row>
    <row r="754" spans="1:56">
      <c r="A754" s="4" t="s">
        <v>879</v>
      </c>
      <c r="N754" s="5" t="s">
        <v>464</v>
      </c>
      <c r="O754" s="5" t="s">
        <v>464</v>
      </c>
      <c r="P754" s="5" t="s">
        <v>464</v>
      </c>
      <c r="Q754" s="4" t="s">
        <v>464</v>
      </c>
      <c r="R754" s="4" t="s">
        <v>464</v>
      </c>
      <c r="S754" s="4" t="s">
        <v>764</v>
      </c>
      <c r="T754" s="4" t="s">
        <v>764</v>
      </c>
      <c r="AL754" s="9">
        <v>249</v>
      </c>
      <c r="AM754" s="9">
        <v>196.34048500000006</v>
      </c>
      <c r="AN754" s="9">
        <v>259.30976500000003</v>
      </c>
      <c r="AO754" s="9">
        <v>182.53647500000002</v>
      </c>
      <c r="AP754" s="9">
        <v>279.34142499999996</v>
      </c>
      <c r="AQ754" s="9">
        <v>281.92706666666663</v>
      </c>
      <c r="AR754" s="9">
        <v>222.2055</v>
      </c>
      <c r="BB754" s="5">
        <v>3</v>
      </c>
      <c r="BC754" s="9">
        <f t="shared" si="83"/>
        <v>234.8834166666667</v>
      </c>
      <c r="BD754" s="5">
        <f>IF(BB754=3,BC754,IF(BB754=2,"*",IF(BB754=1,"-")))</f>
        <v>234.8834166666667</v>
      </c>
    </row>
    <row r="755" spans="1:56">
      <c r="A755" s="4" t="s">
        <v>806</v>
      </c>
      <c r="N755" s="5" t="s">
        <v>464</v>
      </c>
      <c r="O755" s="5" t="s">
        <v>464</v>
      </c>
      <c r="P755" s="5" t="s">
        <v>464</v>
      </c>
      <c r="Q755" s="4" t="s">
        <v>464</v>
      </c>
      <c r="AL755" s="9">
        <v>306</v>
      </c>
      <c r="AM755" s="9">
        <v>273.10272000000003</v>
      </c>
      <c r="AN755" s="9">
        <v>309.93798000000004</v>
      </c>
      <c r="AO755" s="9">
        <v>118.38431</v>
      </c>
      <c r="BB755" s="5">
        <v>3</v>
      </c>
      <c r="BC755" s="9">
        <f t="shared" si="83"/>
        <v>296.34690000000006</v>
      </c>
      <c r="BD755" s="5">
        <f>IF(BB755=3,BC755,IF(BB755=2,"*",IF(BB755=1,"-")))</f>
        <v>296.34690000000006</v>
      </c>
    </row>
    <row r="756" spans="1:56">
      <c r="A756" s="4" t="s">
        <v>880</v>
      </c>
      <c r="N756" s="5" t="s">
        <v>464</v>
      </c>
      <c r="O756" s="5" t="s">
        <v>464</v>
      </c>
      <c r="P756" s="5" t="s">
        <v>464</v>
      </c>
      <c r="Q756" s="4" t="s">
        <v>464</v>
      </c>
      <c r="AL756" s="9">
        <v>312</v>
      </c>
      <c r="AM756" s="9">
        <v>307.23319000000004</v>
      </c>
      <c r="AN756" s="9">
        <v>402.90684499999998</v>
      </c>
      <c r="AO756" s="9">
        <v>149.74366000000001</v>
      </c>
      <c r="BB756" s="5">
        <v>3</v>
      </c>
      <c r="BC756" s="9">
        <f t="shared" si="83"/>
        <v>340.713345</v>
      </c>
      <c r="BD756" s="5">
        <f>IF(BB756=3,BC756,IF(BB756=2,"*",IF(BB756=1,"-")))</f>
        <v>340.713345</v>
      </c>
    </row>
    <row r="757" spans="1:56">
      <c r="A757" s="58" t="s">
        <v>419</v>
      </c>
      <c r="B757" s="58"/>
      <c r="C757" s="11"/>
      <c r="D757" s="11"/>
      <c r="E757" s="58"/>
      <c r="F757" s="11"/>
      <c r="G757" s="58"/>
      <c r="H757" s="11"/>
      <c r="I757" s="58"/>
      <c r="J757" s="11"/>
      <c r="K757" s="11"/>
      <c r="L757" s="58"/>
      <c r="M757" s="58"/>
      <c r="N757" s="5" t="s">
        <v>464</v>
      </c>
      <c r="O757" s="5" t="s">
        <v>466</v>
      </c>
      <c r="AL757" s="9">
        <v>283</v>
      </c>
      <c r="AM757" s="9">
        <v>258</v>
      </c>
      <c r="AN757" s="9"/>
      <c r="AO757" s="5"/>
      <c r="BB757" s="5">
        <v>2</v>
      </c>
      <c r="BC757" s="9">
        <f t="shared" si="83"/>
        <v>270.5</v>
      </c>
      <c r="BD757" s="5" t="s">
        <v>651</v>
      </c>
    </row>
    <row r="758" spans="1:56">
      <c r="A758" s="4" t="s">
        <v>881</v>
      </c>
      <c r="N758" s="5" t="s">
        <v>464</v>
      </c>
      <c r="O758" s="5" t="s">
        <v>466</v>
      </c>
      <c r="P758" s="5" t="s">
        <v>464</v>
      </c>
      <c r="Q758" s="4"/>
      <c r="AL758" s="9">
        <v>202</v>
      </c>
      <c r="AM758" s="9">
        <v>194</v>
      </c>
      <c r="AN758" s="9">
        <v>239.90455500000004</v>
      </c>
      <c r="AO758" s="5"/>
      <c r="BB758" s="5">
        <v>3</v>
      </c>
      <c r="BC758" s="9">
        <f t="shared" si="83"/>
        <v>211.96818500000003</v>
      </c>
      <c r="BD758" s="5">
        <f>IF(BB758=3,BC758,IF(BB758=2,"*",IF(BB758=1,"-")))</f>
        <v>211.96818500000003</v>
      </c>
    </row>
    <row r="759" spans="1:56">
      <c r="A759" s="4" t="s">
        <v>420</v>
      </c>
      <c r="N759" s="5" t="s">
        <v>464</v>
      </c>
      <c r="O759" s="5"/>
      <c r="AL759" s="9">
        <v>281</v>
      </c>
      <c r="AM759" s="9"/>
      <c r="AN759" s="9"/>
      <c r="AO759" s="5"/>
      <c r="BB759" s="5">
        <v>1</v>
      </c>
      <c r="BC759" s="9">
        <f t="shared" si="83"/>
        <v>281</v>
      </c>
      <c r="BD759" s="5" t="str">
        <f>IF(BB759=3,BC759,IF(BB759=2,"*",IF(BB759=1,"-")))</f>
        <v>-</v>
      </c>
    </row>
    <row r="760" spans="1:56">
      <c r="A760" s="4" t="s">
        <v>882</v>
      </c>
      <c r="N760" s="5" t="s">
        <v>464</v>
      </c>
      <c r="O760" s="5" t="s">
        <v>463</v>
      </c>
      <c r="P760" s="5" t="s">
        <v>463</v>
      </c>
      <c r="Q760" s="5" t="s">
        <v>464</v>
      </c>
      <c r="AL760" s="9">
        <v>312</v>
      </c>
      <c r="AM760" s="9">
        <v>329</v>
      </c>
      <c r="AN760" s="9">
        <v>514</v>
      </c>
      <c r="AO760" s="5">
        <v>207</v>
      </c>
      <c r="BB760" s="5">
        <v>3</v>
      </c>
      <c r="BC760" s="9">
        <f t="shared" si="83"/>
        <v>385</v>
      </c>
      <c r="BD760" s="5">
        <f>IF(BB760=3,BC760,IF(BB760=2,"*",IF(BB760=1,"-")))</f>
        <v>385</v>
      </c>
    </row>
    <row r="761" spans="1:56">
      <c r="A761" s="4" t="s">
        <v>406</v>
      </c>
      <c r="N761" s="5" t="s">
        <v>464</v>
      </c>
      <c r="O761" s="5" t="s">
        <v>464</v>
      </c>
      <c r="P761" s="5" t="s">
        <v>464</v>
      </c>
      <c r="AL761" s="9">
        <v>398</v>
      </c>
      <c r="AM761" s="5">
        <v>319</v>
      </c>
      <c r="AN761" s="5">
        <v>372</v>
      </c>
      <c r="AO761" s="5"/>
      <c r="BB761" s="5">
        <v>3</v>
      </c>
      <c r="BC761" s="9">
        <f t="shared" si="83"/>
        <v>363</v>
      </c>
      <c r="BD761" s="5">
        <f>IF(BB761=3,BC761,IF(BB761=2,"*",IF(BB761=1,"-")))</f>
        <v>363</v>
      </c>
    </row>
    <row r="762" spans="1:56">
      <c r="A762" s="4" t="s">
        <v>857</v>
      </c>
      <c r="N762" s="5" t="s">
        <v>464</v>
      </c>
      <c r="O762" s="5" t="s">
        <v>463</v>
      </c>
      <c r="Q762" s="5" t="s">
        <v>464</v>
      </c>
      <c r="AL762" s="9">
        <v>339</v>
      </c>
      <c r="AM762" s="9">
        <v>341</v>
      </c>
      <c r="AN762" s="9"/>
      <c r="AO762" s="5">
        <v>274</v>
      </c>
      <c r="BB762" s="5">
        <v>2</v>
      </c>
      <c r="BC762" s="9">
        <f t="shared" si="83"/>
        <v>340</v>
      </c>
      <c r="BD762" s="5" t="s">
        <v>618</v>
      </c>
    </row>
    <row r="763" spans="1:56">
      <c r="A763" s="4" t="s">
        <v>819</v>
      </c>
      <c r="N763" s="5" t="s">
        <v>464</v>
      </c>
      <c r="O763" s="5"/>
      <c r="Q763" s="5" t="s">
        <v>464</v>
      </c>
      <c r="AL763" s="9">
        <v>421</v>
      </c>
      <c r="AM763" s="9"/>
      <c r="AN763" s="9"/>
      <c r="AO763" s="9">
        <v>203.95738000000003</v>
      </c>
      <c r="BB763" s="5">
        <v>1</v>
      </c>
      <c r="BC763" s="9">
        <f t="shared" si="83"/>
        <v>421</v>
      </c>
      <c r="BD763" s="5" t="str">
        <f>IF(BB763=3,BC763,IF(BB763=2,"*",IF(BB763=1,"-")))</f>
        <v>-</v>
      </c>
    </row>
    <row r="764" spans="1:56">
      <c r="A764" s="4" t="s">
        <v>883</v>
      </c>
      <c r="N764" s="5" t="s">
        <v>464</v>
      </c>
      <c r="O764" s="5" t="s">
        <v>463</v>
      </c>
      <c r="P764" s="5" t="s">
        <v>464</v>
      </c>
      <c r="Q764" s="4" t="s">
        <v>884</v>
      </c>
      <c r="AL764" s="9">
        <v>347</v>
      </c>
      <c r="AM764" s="9">
        <v>315</v>
      </c>
      <c r="AN764" s="9">
        <v>373.1173050000001</v>
      </c>
      <c r="AO764" s="9">
        <v>191.56472500000001</v>
      </c>
      <c r="BB764" s="5">
        <v>3</v>
      </c>
      <c r="BC764" s="9">
        <f t="shared" si="83"/>
        <v>345.03910166666674</v>
      </c>
      <c r="BD764" s="5">
        <f>IF(BB764=3,BC764,IF(BB764=2,"*",IF(BB764=1,"-")))</f>
        <v>345.03910166666674</v>
      </c>
    </row>
    <row r="765" spans="1:56">
      <c r="A765" s="4" t="s">
        <v>399</v>
      </c>
      <c r="N765" s="5" t="s">
        <v>464</v>
      </c>
      <c r="O765" s="5" t="s">
        <v>624</v>
      </c>
      <c r="P765" s="5" t="s">
        <v>464</v>
      </c>
      <c r="AL765" s="9">
        <v>235</v>
      </c>
      <c r="AM765" s="9">
        <v>187</v>
      </c>
      <c r="AN765" s="9">
        <v>314.05044000000004</v>
      </c>
      <c r="AO765" s="5"/>
      <c r="BB765" s="5">
        <v>3</v>
      </c>
      <c r="BC765" s="9">
        <f t="shared" si="83"/>
        <v>245.35014666666666</v>
      </c>
      <c r="BD765" s="5">
        <f>IF(BB765=3,BC765,IF(BB765=2,"*",IF(BB765=1,"-")))</f>
        <v>245.35014666666666</v>
      </c>
    </row>
    <row r="766" spans="1:56">
      <c r="A766" s="4" t="s">
        <v>765</v>
      </c>
      <c r="N766" s="5" t="s">
        <v>464</v>
      </c>
      <c r="O766" s="5" t="s">
        <v>464</v>
      </c>
      <c r="P766" s="5" t="s">
        <v>464</v>
      </c>
      <c r="Q766" s="4" t="s">
        <v>464</v>
      </c>
      <c r="R766" s="4" t="s">
        <v>464</v>
      </c>
      <c r="AL766" s="9">
        <v>241</v>
      </c>
      <c r="AM766" s="9">
        <v>174.52897000000002</v>
      </c>
      <c r="AN766" s="9">
        <v>258.59487500000006</v>
      </c>
      <c r="AO766" s="9">
        <v>175.50181000000001</v>
      </c>
      <c r="AP766" s="9">
        <v>298.88298000000003</v>
      </c>
      <c r="BB766" s="5">
        <v>3</v>
      </c>
      <c r="BC766" s="9">
        <f t="shared" si="83"/>
        <v>224.70794833333335</v>
      </c>
      <c r="BD766" s="5">
        <f>IF(BB766=3,BC766,IF(BB766=2,"*",IF(BB766=1,"-")))</f>
        <v>224.70794833333335</v>
      </c>
    </row>
    <row r="767" spans="1:56">
      <c r="A767" s="4" t="s">
        <v>391</v>
      </c>
      <c r="N767" s="5" t="s">
        <v>464</v>
      </c>
      <c r="O767" s="5" t="s">
        <v>463</v>
      </c>
      <c r="P767" s="5" t="s">
        <v>466</v>
      </c>
      <c r="AL767" s="9">
        <v>370</v>
      </c>
      <c r="AM767" s="9">
        <v>288</v>
      </c>
      <c r="AN767" s="9">
        <v>486</v>
      </c>
      <c r="BB767" s="5">
        <v>2</v>
      </c>
      <c r="BC767" s="9">
        <f t="shared" si="83"/>
        <v>381.33333333333331</v>
      </c>
      <c r="BD767" s="5" t="s">
        <v>885</v>
      </c>
    </row>
    <row r="768" spans="1:56">
      <c r="A768" s="4" t="s">
        <v>886</v>
      </c>
      <c r="N768" s="5" t="s">
        <v>464</v>
      </c>
      <c r="O768" s="5" t="s">
        <v>463</v>
      </c>
      <c r="AL768" s="9">
        <v>173</v>
      </c>
      <c r="AM768" s="9">
        <v>132</v>
      </c>
      <c r="AN768" s="9"/>
      <c r="BB768" s="5">
        <v>2</v>
      </c>
      <c r="BC768" s="9">
        <f t="shared" si="83"/>
        <v>152.5</v>
      </c>
      <c r="BD768" s="5" t="s">
        <v>887</v>
      </c>
    </row>
    <row r="769" spans="1:60">
      <c r="A769" s="4" t="s">
        <v>888</v>
      </c>
      <c r="N769" s="5" t="s">
        <v>464</v>
      </c>
      <c r="O769" s="5" t="s">
        <v>463</v>
      </c>
      <c r="P769" s="5" t="s">
        <v>466</v>
      </c>
      <c r="AL769" s="9">
        <v>196</v>
      </c>
      <c r="AM769" s="9">
        <v>283</v>
      </c>
      <c r="AN769" s="9">
        <v>534.42818</v>
      </c>
      <c r="BB769" s="5">
        <v>3</v>
      </c>
      <c r="BC769" s="9">
        <f t="shared" si="83"/>
        <v>337.80939333333333</v>
      </c>
      <c r="BD769" s="5">
        <f>IF(BB769=3,BC769,IF(BB769=2,"*",IF(BB769=1,"-")))</f>
        <v>337.80939333333333</v>
      </c>
    </row>
    <row r="770" spans="1:60">
      <c r="A770" s="4" t="s">
        <v>421</v>
      </c>
      <c r="N770" s="5" t="s">
        <v>464</v>
      </c>
      <c r="O770" s="5" t="s">
        <v>464</v>
      </c>
      <c r="P770" s="5" t="s">
        <v>463</v>
      </c>
      <c r="AL770" s="9">
        <v>188</v>
      </c>
      <c r="AM770" s="9">
        <v>168.62928500000001</v>
      </c>
      <c r="AN770" s="9">
        <v>359</v>
      </c>
      <c r="BB770" s="5">
        <v>3</v>
      </c>
      <c r="BC770" s="9">
        <f t="shared" si="83"/>
        <v>238.54309499999999</v>
      </c>
      <c r="BD770" s="5">
        <f>IF(BB770=3,BC770,IF(BB770=2,"*",IF(BB770=1,"-")))</f>
        <v>238.54309499999999</v>
      </c>
    </row>
    <row r="771" spans="1:60">
      <c r="A771" s="4" t="s">
        <v>858</v>
      </c>
      <c r="N771" s="5" t="s">
        <v>464</v>
      </c>
      <c r="O771" s="5" t="s">
        <v>463</v>
      </c>
      <c r="AL771" s="9">
        <v>333</v>
      </c>
      <c r="AM771" s="9">
        <v>286</v>
      </c>
      <c r="AN771" s="9"/>
      <c r="BB771" s="5">
        <v>2</v>
      </c>
      <c r="BC771" s="9">
        <f t="shared" si="83"/>
        <v>309.5</v>
      </c>
      <c r="BD771" s="5" t="s">
        <v>655</v>
      </c>
    </row>
    <row r="772" spans="1:60">
      <c r="A772" s="4" t="s">
        <v>889</v>
      </c>
      <c r="N772" s="5" t="s">
        <v>464</v>
      </c>
      <c r="O772" s="5"/>
      <c r="P772" s="5" t="s">
        <v>463</v>
      </c>
      <c r="AL772" s="9">
        <v>374</v>
      </c>
      <c r="AM772" s="9"/>
      <c r="AN772" s="9">
        <v>504</v>
      </c>
      <c r="BB772" s="5">
        <v>2</v>
      </c>
      <c r="BC772" s="9">
        <f t="shared" si="83"/>
        <v>439</v>
      </c>
      <c r="BD772" s="5" t="s">
        <v>890</v>
      </c>
    </row>
    <row r="773" spans="1:60">
      <c r="A773" s="4" t="s">
        <v>852</v>
      </c>
      <c r="N773" s="5" t="s">
        <v>464</v>
      </c>
      <c r="O773" s="5" t="s">
        <v>464</v>
      </c>
      <c r="AL773" s="9">
        <v>399</v>
      </c>
      <c r="AM773" s="9">
        <v>344.98969999999997</v>
      </c>
      <c r="AN773" s="9"/>
      <c r="BB773" s="5">
        <v>2</v>
      </c>
      <c r="BC773" s="9">
        <f t="shared" si="83"/>
        <v>371.99484999999999</v>
      </c>
      <c r="BD773" s="5" t="s">
        <v>891</v>
      </c>
    </row>
    <row r="774" spans="1:60">
      <c r="A774" s="4" t="s">
        <v>392</v>
      </c>
      <c r="N774" s="5" t="s">
        <v>464</v>
      </c>
      <c r="O774" s="5" t="s">
        <v>464</v>
      </c>
      <c r="AL774" s="9">
        <v>376</v>
      </c>
      <c r="AM774" s="9">
        <v>363.462605</v>
      </c>
      <c r="AN774" s="9"/>
      <c r="BB774" s="5">
        <v>2</v>
      </c>
      <c r="BC774" s="9">
        <f t="shared" si="83"/>
        <v>369.73130249999997</v>
      </c>
      <c r="BD774" s="5" t="s">
        <v>504</v>
      </c>
    </row>
    <row r="775" spans="1:60">
      <c r="A775" s="4" t="s">
        <v>545</v>
      </c>
      <c r="N775" s="5" t="s">
        <v>464</v>
      </c>
      <c r="O775" s="5" t="s">
        <v>463</v>
      </c>
      <c r="P775" s="5" t="s">
        <v>463</v>
      </c>
      <c r="Q775" s="4" t="s">
        <v>464</v>
      </c>
      <c r="R775" s="4" t="s">
        <v>464</v>
      </c>
      <c r="AL775" s="9">
        <v>214</v>
      </c>
      <c r="AM775" s="9">
        <v>167</v>
      </c>
      <c r="AN775" s="9">
        <v>243</v>
      </c>
      <c r="AO775" s="9">
        <v>163.16074500000002</v>
      </c>
      <c r="AP775" s="7">
        <v>255.05359000000007</v>
      </c>
      <c r="BB775" s="5">
        <v>3</v>
      </c>
      <c r="BC775" s="9">
        <f t="shared" si="83"/>
        <v>208</v>
      </c>
      <c r="BD775" s="5">
        <f t="shared" ref="BD775:BD781" si="84">IF(BB775=3,BC775,IF(BB775=2,"*",IF(BB775=1,"-")))</f>
        <v>208</v>
      </c>
    </row>
    <row r="776" spans="1:60">
      <c r="A776" s="4" t="s">
        <v>105</v>
      </c>
      <c r="N776" s="5" t="s">
        <v>464</v>
      </c>
      <c r="O776" s="5" t="s">
        <v>464</v>
      </c>
      <c r="P776" s="5" t="s">
        <v>464</v>
      </c>
      <c r="Q776" s="4" t="s">
        <v>464</v>
      </c>
      <c r="R776" s="4" t="s">
        <v>464</v>
      </c>
      <c r="AL776" s="9">
        <v>249</v>
      </c>
      <c r="AM776" s="9">
        <v>248.26950499999998</v>
      </c>
      <c r="AN776" s="9">
        <v>438.53710999999993</v>
      </c>
      <c r="AO776" s="9">
        <v>169.06043</v>
      </c>
      <c r="AP776" s="7">
        <v>359.50860000000006</v>
      </c>
      <c r="BB776" s="5">
        <v>3</v>
      </c>
      <c r="BC776" s="9">
        <f t="shared" si="83"/>
        <v>311.93553833333334</v>
      </c>
      <c r="BD776" s="5">
        <f t="shared" si="84"/>
        <v>311.93553833333334</v>
      </c>
    </row>
    <row r="777" spans="1:60">
      <c r="A777" s="58" t="s">
        <v>892</v>
      </c>
      <c r="B777" s="58"/>
      <c r="C777" s="11"/>
      <c r="D777" s="11"/>
      <c r="E777" s="58"/>
      <c r="F777" s="11"/>
      <c r="G777" s="58"/>
      <c r="H777" s="11"/>
      <c r="I777" s="58"/>
      <c r="J777" s="11"/>
      <c r="K777" s="11"/>
      <c r="L777" s="58"/>
      <c r="M777" s="58"/>
      <c r="N777" s="5" t="s">
        <v>464</v>
      </c>
      <c r="O777" s="5"/>
      <c r="AL777" s="9">
        <v>276</v>
      </c>
      <c r="AM777" s="9"/>
      <c r="AN777" s="9"/>
      <c r="BB777" s="5">
        <v>1</v>
      </c>
      <c r="BC777" s="9">
        <f t="shared" si="83"/>
        <v>276</v>
      </c>
      <c r="BD777" s="5" t="str">
        <f t="shared" si="84"/>
        <v>-</v>
      </c>
    </row>
    <row r="778" spans="1:60" s="1" customFormat="1" ht="15">
      <c r="A778" s="1" t="s">
        <v>893</v>
      </c>
      <c r="C778" s="331"/>
      <c r="D778" s="331"/>
      <c r="F778" s="331"/>
      <c r="H778" s="331"/>
      <c r="J778" s="331"/>
      <c r="K778" s="331"/>
      <c r="N778" s="331" t="s">
        <v>624</v>
      </c>
      <c r="O778" s="331" t="s">
        <v>624</v>
      </c>
      <c r="P778" s="331" t="s">
        <v>624</v>
      </c>
      <c r="Q778" s="1" t="s">
        <v>624</v>
      </c>
      <c r="R778" s="1" t="s">
        <v>853</v>
      </c>
      <c r="S778" s="1" t="s">
        <v>853</v>
      </c>
      <c r="T778" s="1" t="s">
        <v>853</v>
      </c>
      <c r="U778" s="31" t="s">
        <v>853</v>
      </c>
      <c r="AL778" s="331">
        <v>297</v>
      </c>
      <c r="AM778" s="74">
        <v>258.9744300000001</v>
      </c>
      <c r="AN778" s="7">
        <v>375.38726500000007</v>
      </c>
      <c r="AO778" s="7">
        <v>296.31822</v>
      </c>
      <c r="AP778" s="7">
        <v>324.47899000000007</v>
      </c>
      <c r="AQ778" s="7">
        <v>273.04007500000006</v>
      </c>
      <c r="AR778" s="7">
        <v>339.42535000000004</v>
      </c>
      <c r="AS778" s="7">
        <v>380.05247500000002</v>
      </c>
      <c r="AW778" s="331"/>
      <c r="AX778" s="331"/>
      <c r="AY778" s="331"/>
      <c r="AZ778" s="331"/>
      <c r="BA778" s="331"/>
      <c r="BB778" s="331">
        <f>COUNTA(AM778:AO778)</f>
        <v>3</v>
      </c>
      <c r="BC778" s="7">
        <f t="shared" ref="BC778:BC793" si="85">AVERAGE(AL778:AN778)</f>
        <v>310.45389833333337</v>
      </c>
      <c r="BD778" s="331">
        <f t="shared" si="84"/>
        <v>310.45389833333337</v>
      </c>
      <c r="BE778" s="331"/>
    </row>
    <row r="779" spans="1:60">
      <c r="A779" s="1" t="s">
        <v>894</v>
      </c>
      <c r="B779" s="1"/>
      <c r="C779" s="331"/>
      <c r="D779" s="331"/>
      <c r="E779" s="1"/>
      <c r="F779" s="331"/>
      <c r="G779" s="1"/>
      <c r="H779" s="331"/>
      <c r="I779" s="1"/>
      <c r="J779" s="331"/>
      <c r="K779" s="331"/>
      <c r="L779" s="1"/>
      <c r="M779" s="1"/>
      <c r="N779" s="331" t="s">
        <v>624</v>
      </c>
      <c r="O779" s="331" t="s">
        <v>624</v>
      </c>
      <c r="P779" s="331" t="s">
        <v>624</v>
      </c>
      <c r="Q779" s="1" t="s">
        <v>624</v>
      </c>
      <c r="R779" s="1"/>
      <c r="S779" s="1"/>
      <c r="T779" s="31"/>
      <c r="U779" s="3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331">
        <v>251</v>
      </c>
      <c r="AM779" s="74">
        <v>232.836725</v>
      </c>
      <c r="AN779" s="7">
        <v>250.81215499999999</v>
      </c>
      <c r="AO779" s="7">
        <v>270.04785499999997</v>
      </c>
      <c r="AP779" s="1"/>
      <c r="AQ779" s="1"/>
      <c r="AR779" s="1"/>
      <c r="AS779" s="1"/>
      <c r="AT779" s="1"/>
      <c r="AU779" s="1"/>
      <c r="AV779" s="1"/>
      <c r="AW779" s="331"/>
      <c r="AX779" s="331"/>
      <c r="AY779" s="331"/>
      <c r="AZ779" s="331"/>
      <c r="BA779" s="331"/>
      <c r="BB779" s="331">
        <v>3</v>
      </c>
      <c r="BC779" s="7">
        <f t="shared" si="85"/>
        <v>244.88296</v>
      </c>
      <c r="BD779" s="331">
        <f t="shared" si="84"/>
        <v>244.88296</v>
      </c>
      <c r="BE779" s="331"/>
      <c r="BF779" s="1"/>
      <c r="BG779" s="1"/>
      <c r="BH779" s="1"/>
    </row>
    <row r="780" spans="1:60">
      <c r="A780" s="4" t="s">
        <v>895</v>
      </c>
      <c r="N780" s="5" t="s">
        <v>624</v>
      </c>
      <c r="O780" s="5"/>
      <c r="Q780" s="4"/>
      <c r="T780" s="4"/>
      <c r="AL780" s="5">
        <v>160</v>
      </c>
      <c r="AM780" s="74"/>
      <c r="AN780" s="9"/>
      <c r="AO780" s="9"/>
      <c r="AP780" s="7"/>
      <c r="AQ780" s="7"/>
      <c r="AR780" s="7"/>
      <c r="AS780" s="7"/>
      <c r="BB780" s="5">
        <v>1</v>
      </c>
      <c r="BC780" s="9">
        <f t="shared" si="85"/>
        <v>160</v>
      </c>
      <c r="BD780" s="5" t="str">
        <f t="shared" si="84"/>
        <v>-</v>
      </c>
    </row>
    <row r="781" spans="1:60">
      <c r="A781" s="4" t="s">
        <v>896</v>
      </c>
      <c r="N781" s="5" t="s">
        <v>624</v>
      </c>
      <c r="O781" s="5"/>
      <c r="Q781" s="4"/>
      <c r="T781" s="4"/>
      <c r="AL781" s="5">
        <v>240</v>
      </c>
      <c r="AM781" s="74"/>
      <c r="AN781" s="9"/>
      <c r="AO781" s="9"/>
      <c r="AP781" s="7"/>
      <c r="AQ781" s="7"/>
      <c r="AR781" s="7"/>
      <c r="AS781" s="7"/>
      <c r="BB781" s="5">
        <v>1</v>
      </c>
      <c r="BC781" s="9">
        <f t="shared" si="85"/>
        <v>240</v>
      </c>
      <c r="BD781" s="5" t="str">
        <f t="shared" si="84"/>
        <v>-</v>
      </c>
    </row>
    <row r="782" spans="1:60">
      <c r="A782" s="4" t="s">
        <v>897</v>
      </c>
      <c r="N782" s="5" t="s">
        <v>624</v>
      </c>
      <c r="O782" s="5" t="s">
        <v>624</v>
      </c>
      <c r="Q782" s="4"/>
      <c r="T782" s="4"/>
      <c r="AL782" s="5">
        <v>243</v>
      </c>
      <c r="AM782" s="345">
        <v>180.86962666666668</v>
      </c>
      <c r="AN782" s="9"/>
      <c r="AO782" s="9"/>
      <c r="AP782" s="9"/>
      <c r="AQ782" s="9"/>
      <c r="AR782" s="9"/>
      <c r="AS782" s="9"/>
      <c r="AT782" s="9"/>
      <c r="AU782" s="9"/>
      <c r="BB782" s="5">
        <v>2</v>
      </c>
      <c r="BC782" s="9">
        <f t="shared" si="85"/>
        <v>211.93481333333335</v>
      </c>
      <c r="BD782" s="5" t="s">
        <v>898</v>
      </c>
    </row>
    <row r="783" spans="1:60">
      <c r="A783" s="4" t="s">
        <v>899</v>
      </c>
      <c r="N783" s="5" t="s">
        <v>624</v>
      </c>
      <c r="O783" s="5"/>
      <c r="Q783" s="4"/>
      <c r="T783" s="4"/>
      <c r="AL783" s="5">
        <v>131</v>
      </c>
      <c r="AM783" s="345"/>
      <c r="AN783" s="9"/>
      <c r="AO783" s="9"/>
      <c r="AP783" s="9"/>
      <c r="AQ783" s="9"/>
      <c r="AR783" s="9"/>
      <c r="AS783" s="9"/>
      <c r="AT783" s="9"/>
      <c r="AU783" s="9"/>
      <c r="BB783" s="5">
        <v>1</v>
      </c>
      <c r="BC783" s="9">
        <f t="shared" si="85"/>
        <v>131</v>
      </c>
      <c r="BD783" s="5" t="str">
        <f t="shared" ref="BD783:BD790" si="86">IF(BB783=3,BC783,IF(BB783=2,"*",IF(BB783=1,"-")))</f>
        <v>-</v>
      </c>
    </row>
    <row r="784" spans="1:60">
      <c r="A784" s="4" t="s">
        <v>900</v>
      </c>
      <c r="N784" s="5" t="s">
        <v>624</v>
      </c>
      <c r="O784" s="5"/>
      <c r="Q784" s="4"/>
      <c r="T784" s="4"/>
      <c r="AL784" s="5">
        <v>215</v>
      </c>
      <c r="AM784" s="345"/>
      <c r="AN784" s="9"/>
      <c r="AO784" s="9"/>
      <c r="AP784" s="9"/>
      <c r="AQ784" s="9"/>
      <c r="AR784" s="9"/>
      <c r="AS784" s="9"/>
      <c r="AT784" s="9"/>
      <c r="AU784" s="9"/>
      <c r="BB784" s="5">
        <v>1</v>
      </c>
      <c r="BC784" s="9">
        <f t="shared" si="85"/>
        <v>215</v>
      </c>
      <c r="BD784" s="5" t="str">
        <f t="shared" si="86"/>
        <v>-</v>
      </c>
    </row>
    <row r="785" spans="1:57">
      <c r="A785" s="4" t="s">
        <v>901</v>
      </c>
      <c r="N785" s="5" t="s">
        <v>624</v>
      </c>
      <c r="O785" s="5"/>
      <c r="AL785" s="5">
        <v>170</v>
      </c>
      <c r="AM785" s="345"/>
      <c r="AN785" s="9"/>
      <c r="BB785" s="5">
        <v>1</v>
      </c>
      <c r="BC785" s="9">
        <f t="shared" si="85"/>
        <v>170</v>
      </c>
      <c r="BD785" s="5" t="str">
        <f t="shared" si="86"/>
        <v>-</v>
      </c>
    </row>
    <row r="786" spans="1:57">
      <c r="A786" s="4" t="s">
        <v>615</v>
      </c>
      <c r="N786" s="5" t="s">
        <v>624</v>
      </c>
      <c r="O786" s="5"/>
      <c r="AL786" s="5">
        <v>239</v>
      </c>
      <c r="AM786" s="345"/>
      <c r="AN786" s="9"/>
      <c r="BB786" s="5">
        <v>1</v>
      </c>
      <c r="BC786" s="9">
        <f t="shared" si="85"/>
        <v>239</v>
      </c>
      <c r="BD786" s="5" t="str">
        <f t="shared" si="86"/>
        <v>-</v>
      </c>
    </row>
    <row r="787" spans="1:57" s="1" customFormat="1">
      <c r="A787" s="1" t="s">
        <v>860</v>
      </c>
      <c r="C787" s="331"/>
      <c r="D787" s="331"/>
      <c r="F787" s="331"/>
      <c r="H787" s="331"/>
      <c r="J787" s="331"/>
      <c r="K787" s="331"/>
      <c r="N787" s="331" t="s">
        <v>624</v>
      </c>
      <c r="O787" s="331" t="s">
        <v>624</v>
      </c>
      <c r="P787" s="331" t="s">
        <v>624</v>
      </c>
      <c r="Q787" s="331"/>
      <c r="T787" s="31"/>
      <c r="U787" s="31"/>
      <c r="AL787" s="7">
        <v>311</v>
      </c>
      <c r="AM787" s="74">
        <v>280.25162000000006</v>
      </c>
      <c r="AN787" s="7">
        <v>352.02805000000006</v>
      </c>
      <c r="AW787" s="331"/>
      <c r="AX787" s="331"/>
      <c r="AY787" s="331"/>
      <c r="AZ787" s="331"/>
      <c r="BA787" s="331"/>
      <c r="BB787" s="331">
        <v>3</v>
      </c>
      <c r="BC787" s="7">
        <f t="shared" si="85"/>
        <v>314.42655666666673</v>
      </c>
      <c r="BD787" s="331">
        <f t="shared" si="86"/>
        <v>314.42655666666673</v>
      </c>
      <c r="BE787" s="331"/>
    </row>
    <row r="788" spans="1:57" s="1" customFormat="1">
      <c r="A788" s="1" t="s">
        <v>862</v>
      </c>
      <c r="C788" s="331"/>
      <c r="D788" s="331"/>
      <c r="F788" s="331"/>
      <c r="H788" s="331"/>
      <c r="J788" s="331"/>
      <c r="K788" s="331"/>
      <c r="N788" s="331" t="s">
        <v>624</v>
      </c>
      <c r="O788" s="331" t="s">
        <v>624</v>
      </c>
      <c r="P788" s="331" t="s">
        <v>624</v>
      </c>
      <c r="Q788" s="331"/>
      <c r="T788" s="31"/>
      <c r="U788" s="31"/>
      <c r="AL788" s="331">
        <v>296</v>
      </c>
      <c r="AM788" s="74">
        <v>240.46836000000005</v>
      </c>
      <c r="AN788" s="7">
        <v>364.84448000000003</v>
      </c>
      <c r="AW788" s="331"/>
      <c r="AX788" s="331"/>
      <c r="AY788" s="331"/>
      <c r="AZ788" s="331"/>
      <c r="BA788" s="331"/>
      <c r="BB788" s="331">
        <v>3</v>
      </c>
      <c r="BC788" s="7">
        <f t="shared" si="85"/>
        <v>300.43761333333333</v>
      </c>
      <c r="BD788" s="331">
        <f t="shared" si="86"/>
        <v>300.43761333333333</v>
      </c>
      <c r="BE788" s="331"/>
    </row>
    <row r="789" spans="1:57" s="1" customFormat="1" ht="15">
      <c r="A789" s="1" t="s">
        <v>902</v>
      </c>
      <c r="C789" s="331"/>
      <c r="D789" s="331"/>
      <c r="F789" s="331"/>
      <c r="H789" s="331"/>
      <c r="J789" s="331"/>
      <c r="K789" s="331"/>
      <c r="N789" s="331" t="s">
        <v>624</v>
      </c>
      <c r="O789" s="331" t="s">
        <v>624</v>
      </c>
      <c r="P789" s="331" t="s">
        <v>624</v>
      </c>
      <c r="Q789" s="1" t="s">
        <v>624</v>
      </c>
      <c r="R789" s="1" t="s">
        <v>853</v>
      </c>
      <c r="S789" s="1" t="s">
        <v>853</v>
      </c>
      <c r="T789" s="1" t="s">
        <v>853</v>
      </c>
      <c r="U789" s="31" t="s">
        <v>853</v>
      </c>
      <c r="AL789" s="331">
        <v>306</v>
      </c>
      <c r="AM789" s="74">
        <v>295.41908000000001</v>
      </c>
      <c r="AN789" s="7">
        <v>381.99815500000005</v>
      </c>
      <c r="AO789" s="7">
        <v>311.68835500000006</v>
      </c>
      <c r="AP789" s="7">
        <v>297.47162500000007</v>
      </c>
      <c r="AQ789" s="7">
        <v>368.00252500000005</v>
      </c>
      <c r="AR789" s="7">
        <v>384.71400000000006</v>
      </c>
      <c r="AS789" s="7">
        <v>381.90971500000012</v>
      </c>
      <c r="AW789" s="331"/>
      <c r="AX789" s="331"/>
      <c r="AY789" s="331"/>
      <c r="AZ789" s="331"/>
      <c r="BA789" s="331"/>
      <c r="BB789" s="331">
        <v>3</v>
      </c>
      <c r="BC789" s="7">
        <f t="shared" si="85"/>
        <v>327.80574500000006</v>
      </c>
      <c r="BD789" s="331">
        <f t="shared" si="86"/>
        <v>327.80574500000006</v>
      </c>
      <c r="BE789" s="331"/>
    </row>
    <row r="790" spans="1:57">
      <c r="A790" s="4" t="s">
        <v>903</v>
      </c>
      <c r="N790" s="5" t="s">
        <v>624</v>
      </c>
      <c r="O790" s="5" t="s">
        <v>624</v>
      </c>
      <c r="P790" s="5" t="s">
        <v>624</v>
      </c>
      <c r="AL790" s="5">
        <v>211</v>
      </c>
      <c r="AM790" s="345">
        <v>231.90442000000002</v>
      </c>
      <c r="AN790" s="9">
        <v>232.46085500000007</v>
      </c>
      <c r="BB790" s="5">
        <v>3</v>
      </c>
      <c r="BC790" s="9">
        <f t="shared" si="85"/>
        <v>225.12175833333336</v>
      </c>
      <c r="BD790" s="5">
        <f t="shared" si="86"/>
        <v>225.12175833333336</v>
      </c>
    </row>
    <row r="791" spans="1:57">
      <c r="A791" s="4" t="s">
        <v>904</v>
      </c>
      <c r="N791" s="5" t="s">
        <v>624</v>
      </c>
      <c r="O791" s="5"/>
      <c r="P791" s="5" t="s">
        <v>624</v>
      </c>
      <c r="AL791" s="5">
        <v>275</v>
      </c>
      <c r="AM791" s="345"/>
      <c r="AN791" s="9">
        <v>372</v>
      </c>
      <c r="BB791" s="5">
        <v>2</v>
      </c>
      <c r="BC791" s="9">
        <f t="shared" si="85"/>
        <v>323.5</v>
      </c>
      <c r="BD791" s="5" t="s">
        <v>905</v>
      </c>
    </row>
    <row r="792" spans="1:57">
      <c r="A792" s="4" t="s">
        <v>864</v>
      </c>
      <c r="N792" s="5" t="s">
        <v>624</v>
      </c>
      <c r="O792" s="5" t="s">
        <v>624</v>
      </c>
      <c r="Q792" s="4"/>
      <c r="T792" s="4"/>
      <c r="AL792" s="5">
        <v>239</v>
      </c>
      <c r="AM792" s="345">
        <v>198.86471</v>
      </c>
      <c r="AN792" s="9"/>
      <c r="AO792" s="9"/>
      <c r="AP792" s="9"/>
      <c r="AQ792" s="9"/>
      <c r="AR792" s="9"/>
      <c r="AS792" s="9"/>
      <c r="AT792" s="9"/>
      <c r="AU792" s="9"/>
      <c r="BB792" s="5">
        <v>2</v>
      </c>
      <c r="BC792" s="9">
        <f t="shared" si="85"/>
        <v>218.932355</v>
      </c>
      <c r="BD792" s="5" t="s">
        <v>906</v>
      </c>
    </row>
    <row r="793" spans="1:57">
      <c r="A793" s="4" t="s">
        <v>827</v>
      </c>
      <c r="N793" s="5" t="s">
        <v>624</v>
      </c>
      <c r="O793" s="5"/>
      <c r="Q793" s="4"/>
      <c r="T793" s="4"/>
      <c r="AL793" s="5">
        <v>331</v>
      </c>
      <c r="AM793" s="345"/>
      <c r="AN793" s="9"/>
      <c r="AO793" s="9"/>
      <c r="AP793" s="9"/>
      <c r="AQ793" s="9"/>
      <c r="AR793" s="9"/>
      <c r="AS793" s="9"/>
      <c r="AT793" s="9"/>
      <c r="AU793" s="9"/>
      <c r="BB793" s="5">
        <v>1</v>
      </c>
      <c r="BC793" s="9">
        <f t="shared" si="85"/>
        <v>331</v>
      </c>
      <c r="BD793" s="5" t="str">
        <f>IF(BB793=3,BC793,IF(BB793=2,"*",IF(BB793=1,"-")))</f>
        <v>-</v>
      </c>
    </row>
    <row r="794" spans="1:57">
      <c r="A794" s="4" t="s">
        <v>907</v>
      </c>
      <c r="N794" s="5" t="s">
        <v>683</v>
      </c>
      <c r="O794" s="5" t="s">
        <v>683</v>
      </c>
      <c r="P794" s="5" t="s">
        <v>683</v>
      </c>
      <c r="Q794" s="4"/>
      <c r="T794" s="4"/>
      <c r="AL794" s="9">
        <v>308</v>
      </c>
      <c r="AM794" s="9">
        <v>322.85759000000002</v>
      </c>
      <c r="AN794" s="9">
        <v>231</v>
      </c>
      <c r="AO794" s="9"/>
      <c r="AP794" s="9"/>
      <c r="AQ794" s="9"/>
      <c r="AR794" s="9"/>
      <c r="AS794" s="9"/>
      <c r="AT794" s="9"/>
      <c r="AU794" s="9"/>
      <c r="BB794" s="5">
        <v>3</v>
      </c>
      <c r="BC794" s="9">
        <f>AVERAGE(AL794:AN794)</f>
        <v>287.28586333333334</v>
      </c>
      <c r="BD794" s="5">
        <f t="shared" ref="BD794:BD813" si="87">IF(BB794=3,BC794,IF(BB794=2,"*",IF(BB794=1,"-")))</f>
        <v>287.28586333333334</v>
      </c>
    </row>
    <row r="795" spans="1:57">
      <c r="A795" s="4" t="s">
        <v>908</v>
      </c>
      <c r="N795" s="5" t="s">
        <v>683</v>
      </c>
      <c r="O795" s="5" t="s">
        <v>683</v>
      </c>
      <c r="P795" s="4"/>
      <c r="Q795" s="4" t="s">
        <v>683</v>
      </c>
      <c r="AL795" s="9">
        <v>271</v>
      </c>
      <c r="AM795" s="9">
        <v>206.88327000000004</v>
      </c>
      <c r="AN795" s="9"/>
      <c r="AO795" s="9">
        <v>319.36052500000011</v>
      </c>
      <c r="BB795" s="5">
        <v>2</v>
      </c>
      <c r="BC795" s="9">
        <f t="shared" ref="BC795:BC815" si="88">AVERAGE(AL795:AN795)</f>
        <v>238.94163500000002</v>
      </c>
      <c r="BD795" s="5" t="s">
        <v>909</v>
      </c>
    </row>
    <row r="796" spans="1:57">
      <c r="A796" s="4" t="s">
        <v>910</v>
      </c>
      <c r="N796" s="5" t="s">
        <v>683</v>
      </c>
      <c r="O796" s="5" t="s">
        <v>683</v>
      </c>
      <c r="Q796" s="4"/>
      <c r="T796" s="4"/>
      <c r="AL796" s="9">
        <v>328</v>
      </c>
      <c r="AM796" s="9">
        <v>262.93212000000005</v>
      </c>
      <c r="AN796" s="9"/>
      <c r="AO796" s="9"/>
      <c r="AP796" s="9"/>
      <c r="AQ796" s="9"/>
      <c r="AR796" s="9"/>
      <c r="AS796" s="9"/>
      <c r="AT796" s="9"/>
      <c r="AU796" s="9"/>
      <c r="BB796" s="5">
        <v>2</v>
      </c>
      <c r="BC796" s="9">
        <f t="shared" si="88"/>
        <v>295.46606000000003</v>
      </c>
      <c r="BD796" s="5" t="s">
        <v>911</v>
      </c>
    </row>
    <row r="797" spans="1:57" s="26" customFormat="1" ht="15" customHeight="1">
      <c r="A797" s="4" t="s">
        <v>912</v>
      </c>
      <c r="B797" s="4"/>
      <c r="C797" s="5"/>
      <c r="D797" s="5"/>
      <c r="E797" s="4"/>
      <c r="F797" s="5"/>
      <c r="G797" s="4"/>
      <c r="H797" s="5"/>
      <c r="I797" s="4"/>
      <c r="J797" s="5"/>
      <c r="K797" s="5"/>
      <c r="L797" s="4"/>
      <c r="M797" s="4"/>
      <c r="N797" s="5" t="s">
        <v>683</v>
      </c>
      <c r="O797" s="9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9">
        <v>171</v>
      </c>
      <c r="AM797" s="5"/>
      <c r="AN797" s="11"/>
      <c r="AO797" s="11"/>
      <c r="AP797" s="11"/>
      <c r="AQ797" s="5"/>
      <c r="AR797" s="77"/>
      <c r="AS797" s="77"/>
      <c r="AT797" s="77"/>
      <c r="AU797" s="77"/>
      <c r="AV797" s="77"/>
      <c r="AW797" s="77"/>
      <c r="AX797" s="77"/>
      <c r="AY797" s="77"/>
      <c r="AZ797" s="77"/>
      <c r="BA797" s="77"/>
      <c r="BB797" s="5">
        <v>1</v>
      </c>
      <c r="BC797" s="9">
        <f t="shared" si="88"/>
        <v>171</v>
      </c>
      <c r="BD797" s="5" t="str">
        <f t="shared" si="87"/>
        <v>-</v>
      </c>
      <c r="BE797" s="5"/>
    </row>
    <row r="798" spans="1:57">
      <c r="A798" s="4" t="s">
        <v>913</v>
      </c>
      <c r="N798" s="5" t="s">
        <v>683</v>
      </c>
      <c r="O798" s="5" t="s">
        <v>683</v>
      </c>
      <c r="Q798" s="4"/>
      <c r="T798" s="4"/>
      <c r="AL798" s="9">
        <v>143</v>
      </c>
      <c r="AM798" s="9">
        <v>130.56692000000004</v>
      </c>
      <c r="AN798" s="9"/>
      <c r="AO798" s="9"/>
      <c r="AP798" s="9"/>
      <c r="AQ798" s="9"/>
      <c r="AR798" s="9"/>
      <c r="AS798" s="9"/>
      <c r="AT798" s="9"/>
      <c r="AU798" s="9"/>
      <c r="BB798" s="5">
        <v>2</v>
      </c>
      <c r="BC798" s="9">
        <f t="shared" si="88"/>
        <v>136.78346000000002</v>
      </c>
      <c r="BD798" s="5" t="s">
        <v>914</v>
      </c>
    </row>
    <row r="799" spans="1:57">
      <c r="A799" s="4" t="s">
        <v>915</v>
      </c>
      <c r="N799" s="5" t="s">
        <v>683</v>
      </c>
      <c r="O799" s="5" t="s">
        <v>683</v>
      </c>
      <c r="Q799" s="4"/>
      <c r="T799" s="4"/>
      <c r="AL799" s="9">
        <v>174</v>
      </c>
      <c r="AM799" s="9">
        <v>98.057850000000016</v>
      </c>
      <c r="AN799" s="9"/>
      <c r="AO799" s="9"/>
      <c r="AP799" s="9"/>
      <c r="AQ799" s="9"/>
      <c r="AR799" s="9"/>
      <c r="AS799" s="9"/>
      <c r="AT799" s="9"/>
      <c r="AU799" s="9"/>
      <c r="BB799" s="5">
        <v>2</v>
      </c>
      <c r="BC799" s="9">
        <f t="shared" si="88"/>
        <v>136.02892500000002</v>
      </c>
      <c r="BD799" s="5" t="s">
        <v>916</v>
      </c>
    </row>
    <row r="800" spans="1:57">
      <c r="A800" s="4" t="s">
        <v>917</v>
      </c>
      <c r="N800" s="5" t="s">
        <v>683</v>
      </c>
      <c r="O800" s="5" t="s">
        <v>683</v>
      </c>
      <c r="Q800" s="4"/>
      <c r="T800" s="4"/>
      <c r="AL800" s="9">
        <v>177</v>
      </c>
      <c r="AM800" s="9">
        <v>160.97554</v>
      </c>
      <c r="AN800" s="9"/>
      <c r="AO800" s="9"/>
      <c r="AP800" s="9"/>
      <c r="AQ800" s="9"/>
      <c r="AR800" s="9"/>
      <c r="AS800" s="9"/>
      <c r="AT800" s="9"/>
      <c r="AU800" s="9"/>
      <c r="BB800" s="5">
        <v>2</v>
      </c>
      <c r="BC800" s="9">
        <f t="shared" si="88"/>
        <v>168.98777000000001</v>
      </c>
      <c r="BD800" s="5" t="s">
        <v>918</v>
      </c>
    </row>
    <row r="801" spans="1:57">
      <c r="A801" s="4" t="s">
        <v>919</v>
      </c>
      <c r="N801" s="5" t="s">
        <v>683</v>
      </c>
      <c r="O801" s="5"/>
      <c r="Q801" s="4"/>
      <c r="T801" s="4"/>
      <c r="AL801" s="9">
        <v>149</v>
      </c>
      <c r="AM801" s="9"/>
      <c r="AN801" s="9"/>
      <c r="AO801" s="9"/>
      <c r="AP801" s="9"/>
      <c r="AQ801" s="9"/>
      <c r="AR801" s="9"/>
      <c r="AS801" s="9"/>
      <c r="AT801" s="9"/>
      <c r="AU801" s="9"/>
      <c r="BB801" s="5">
        <v>1</v>
      </c>
      <c r="BC801" s="9">
        <f t="shared" si="88"/>
        <v>149</v>
      </c>
      <c r="BD801" s="5" t="str">
        <f t="shared" si="87"/>
        <v>-</v>
      </c>
    </row>
    <row r="802" spans="1:57">
      <c r="A802" s="4" t="s">
        <v>920</v>
      </c>
      <c r="N802" s="5" t="s">
        <v>683</v>
      </c>
      <c r="O802" s="5"/>
      <c r="Q802" s="4"/>
      <c r="T802" s="4"/>
      <c r="AL802" s="9">
        <v>141</v>
      </c>
      <c r="AM802" s="9"/>
      <c r="AN802" s="9"/>
      <c r="AO802" s="9"/>
      <c r="AP802" s="9"/>
      <c r="AQ802" s="9"/>
      <c r="AR802" s="9"/>
      <c r="AS802" s="9"/>
      <c r="AT802" s="9"/>
      <c r="AU802" s="9"/>
      <c r="BB802" s="5">
        <v>1</v>
      </c>
      <c r="BC802" s="9">
        <f t="shared" si="88"/>
        <v>141</v>
      </c>
      <c r="BD802" s="5" t="str">
        <f t="shared" si="87"/>
        <v>-</v>
      </c>
    </row>
    <row r="803" spans="1:57">
      <c r="A803" s="4" t="s">
        <v>921</v>
      </c>
      <c r="N803" s="5" t="s">
        <v>683</v>
      </c>
      <c r="O803" s="5"/>
      <c r="Q803" s="4"/>
      <c r="T803" s="4"/>
      <c r="AL803" s="9">
        <v>136</v>
      </c>
      <c r="AM803" s="9"/>
      <c r="AN803" s="9"/>
      <c r="AO803" s="9"/>
      <c r="AP803" s="9"/>
      <c r="AQ803" s="9"/>
      <c r="AR803" s="9"/>
      <c r="AS803" s="9"/>
      <c r="AT803" s="9"/>
      <c r="AU803" s="9"/>
      <c r="BB803" s="5">
        <v>1</v>
      </c>
      <c r="BC803" s="9">
        <f t="shared" si="88"/>
        <v>136</v>
      </c>
      <c r="BD803" s="5" t="str">
        <f t="shared" si="87"/>
        <v>-</v>
      </c>
    </row>
    <row r="804" spans="1:57" ht="15">
      <c r="A804" s="4" t="s">
        <v>922</v>
      </c>
      <c r="N804" s="5" t="s">
        <v>683</v>
      </c>
      <c r="O804" s="5"/>
      <c r="Q804" s="4"/>
      <c r="T804" s="4"/>
      <c r="AL804" s="9">
        <v>157</v>
      </c>
      <c r="AM804" s="9"/>
      <c r="AN804" s="9"/>
      <c r="AO804" s="9"/>
      <c r="AP804" s="9"/>
      <c r="AQ804" s="9"/>
      <c r="AR804" s="9"/>
      <c r="AS804" s="9"/>
      <c r="AT804" s="9"/>
      <c r="AU804" s="9"/>
      <c r="BB804" s="5">
        <v>1</v>
      </c>
      <c r="BC804" s="9">
        <f t="shared" si="88"/>
        <v>157</v>
      </c>
      <c r="BD804" s="5" t="str">
        <f t="shared" si="87"/>
        <v>-</v>
      </c>
    </row>
    <row r="805" spans="1:57" ht="15">
      <c r="A805" s="4" t="s">
        <v>923</v>
      </c>
      <c r="N805" s="5" t="s">
        <v>683</v>
      </c>
      <c r="O805" s="5" t="s">
        <v>683</v>
      </c>
      <c r="Q805" s="4"/>
      <c r="T805" s="4"/>
      <c r="AL805" s="9">
        <v>349</v>
      </c>
      <c r="AM805" s="9">
        <v>188.73833000000002</v>
      </c>
      <c r="AN805" s="9"/>
      <c r="AO805" s="9"/>
      <c r="AP805" s="9"/>
      <c r="AQ805" s="9"/>
      <c r="AR805" s="9"/>
      <c r="AS805" s="9"/>
      <c r="AT805" s="9"/>
      <c r="AU805" s="9"/>
      <c r="BB805" s="5">
        <v>2</v>
      </c>
      <c r="BC805" s="9">
        <f t="shared" si="88"/>
        <v>268.86916500000001</v>
      </c>
      <c r="BD805" s="5" t="s">
        <v>526</v>
      </c>
    </row>
    <row r="806" spans="1:57">
      <c r="A806" s="4" t="s">
        <v>699</v>
      </c>
      <c r="N806" s="5" t="s">
        <v>683</v>
      </c>
      <c r="O806" s="5" t="s">
        <v>683</v>
      </c>
      <c r="P806" s="5" t="s">
        <v>683</v>
      </c>
      <c r="Q806" s="4" t="s">
        <v>683</v>
      </c>
      <c r="AL806" s="7">
        <v>181</v>
      </c>
      <c r="AM806" s="9">
        <v>196.64634000000004</v>
      </c>
      <c r="AN806" s="9">
        <v>215.20400000000004</v>
      </c>
      <c r="AO806" s="9">
        <v>255.54738000000003</v>
      </c>
      <c r="BB806" s="5">
        <v>3</v>
      </c>
      <c r="BC806" s="9">
        <f t="shared" si="88"/>
        <v>197.61678000000003</v>
      </c>
      <c r="BD806" s="5">
        <f t="shared" si="87"/>
        <v>197.61678000000003</v>
      </c>
    </row>
    <row r="807" spans="1:57">
      <c r="A807" s="4" t="s">
        <v>796</v>
      </c>
      <c r="N807" s="5" t="s">
        <v>683</v>
      </c>
      <c r="O807" s="5" t="s">
        <v>683</v>
      </c>
      <c r="Q807" s="4"/>
      <c r="T807" s="4"/>
      <c r="AL807" s="9">
        <v>124</v>
      </c>
      <c r="AM807" s="9">
        <v>114.02127</v>
      </c>
      <c r="AN807" s="9"/>
      <c r="AO807" s="9"/>
      <c r="AP807" s="9"/>
      <c r="AQ807" s="9"/>
      <c r="AR807" s="9"/>
      <c r="AS807" s="9"/>
      <c r="AT807" s="9"/>
      <c r="AU807" s="9"/>
      <c r="BB807" s="5">
        <v>2</v>
      </c>
      <c r="BC807" s="9">
        <f t="shared" si="88"/>
        <v>119.01063500000001</v>
      </c>
      <c r="BD807" s="5" t="s">
        <v>924</v>
      </c>
    </row>
    <row r="808" spans="1:57">
      <c r="A808" s="4" t="s">
        <v>872</v>
      </c>
      <c r="N808" s="5" t="s">
        <v>683</v>
      </c>
      <c r="O808" s="5" t="s">
        <v>683</v>
      </c>
      <c r="P808" s="5" t="s">
        <v>683</v>
      </c>
      <c r="AL808" s="7">
        <v>125</v>
      </c>
      <c r="AM808" s="9">
        <v>78.099890000000002</v>
      </c>
      <c r="AN808" s="9">
        <v>124.12554</v>
      </c>
      <c r="BB808" s="5">
        <v>3</v>
      </c>
      <c r="BC808" s="9">
        <f t="shared" si="88"/>
        <v>109.07514333333334</v>
      </c>
      <c r="BD808" s="5">
        <f t="shared" si="87"/>
        <v>109.07514333333334</v>
      </c>
    </row>
    <row r="809" spans="1:57" ht="15">
      <c r="A809" s="1" t="s">
        <v>925</v>
      </c>
      <c r="B809" s="1"/>
      <c r="C809" s="331"/>
      <c r="D809" s="331"/>
      <c r="E809" s="1"/>
      <c r="F809" s="331"/>
      <c r="G809" s="1"/>
      <c r="H809" s="331"/>
      <c r="I809" s="1"/>
      <c r="J809" s="331"/>
      <c r="K809" s="331"/>
      <c r="L809" s="1"/>
      <c r="M809" s="1"/>
      <c r="N809" s="5" t="s">
        <v>683</v>
      </c>
      <c r="O809" s="5" t="s">
        <v>683</v>
      </c>
      <c r="P809" s="5" t="s">
        <v>683</v>
      </c>
      <c r="Q809" s="4" t="s">
        <v>683</v>
      </c>
      <c r="R809" s="4" t="s">
        <v>683</v>
      </c>
      <c r="S809" s="4" t="s">
        <v>683</v>
      </c>
      <c r="T809" s="4" t="s">
        <v>683</v>
      </c>
      <c r="U809" s="24" t="s">
        <v>683</v>
      </c>
      <c r="AL809" s="7">
        <v>224</v>
      </c>
      <c r="AM809" s="9">
        <v>186.15883000000002</v>
      </c>
      <c r="AN809" s="9">
        <v>155.57701500000002</v>
      </c>
      <c r="AO809" s="9">
        <v>143.055385</v>
      </c>
      <c r="AP809" s="7">
        <v>166.84574499999999</v>
      </c>
      <c r="AQ809" s="7">
        <v>156.20715000000001</v>
      </c>
      <c r="AR809" s="9">
        <v>161.53197500000002</v>
      </c>
      <c r="AS809" s="9">
        <v>136.08705000000003</v>
      </c>
      <c r="AT809" s="7">
        <v>126.48025500000003</v>
      </c>
      <c r="BB809" s="5">
        <v>3</v>
      </c>
      <c r="BC809" s="9">
        <f t="shared" si="88"/>
        <v>188.57861500000001</v>
      </c>
      <c r="BD809" s="5">
        <f t="shared" si="87"/>
        <v>188.57861500000001</v>
      </c>
    </row>
    <row r="810" spans="1:57" s="26" customFormat="1" ht="15" customHeight="1">
      <c r="A810" s="4" t="s">
        <v>926</v>
      </c>
      <c r="B810" s="4"/>
      <c r="C810" s="5"/>
      <c r="D810" s="5"/>
      <c r="E810" s="4"/>
      <c r="F810" s="5"/>
      <c r="G810" s="4"/>
      <c r="H810" s="5"/>
      <c r="I810" s="4"/>
      <c r="J810" s="5"/>
      <c r="K810" s="5"/>
      <c r="L810" s="4"/>
      <c r="M810" s="4"/>
      <c r="N810" s="5" t="s">
        <v>683</v>
      </c>
      <c r="O810" s="9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9">
        <v>202</v>
      </c>
      <c r="AM810" s="5"/>
      <c r="AN810" s="11"/>
      <c r="AO810" s="11"/>
      <c r="AP810" s="11"/>
      <c r="AQ810" s="5"/>
      <c r="AR810" s="77"/>
      <c r="AS810" s="77"/>
      <c r="AT810" s="77"/>
      <c r="AU810" s="77"/>
      <c r="AV810" s="77"/>
      <c r="AW810" s="77"/>
      <c r="AX810" s="77"/>
      <c r="AY810" s="77"/>
      <c r="AZ810" s="77"/>
      <c r="BA810" s="77"/>
      <c r="BB810" s="5">
        <v>1</v>
      </c>
      <c r="BC810" s="9">
        <f t="shared" si="88"/>
        <v>202</v>
      </c>
      <c r="BD810" s="5" t="str">
        <f t="shared" si="87"/>
        <v>-</v>
      </c>
      <c r="BE810" s="5"/>
    </row>
    <row r="811" spans="1:57" s="26" customFormat="1" ht="15" customHeight="1">
      <c r="A811" s="4" t="s">
        <v>927</v>
      </c>
      <c r="B811" s="4"/>
      <c r="C811" s="5"/>
      <c r="D811" s="5"/>
      <c r="E811" s="4"/>
      <c r="F811" s="5"/>
      <c r="G811" s="4"/>
      <c r="H811" s="5"/>
      <c r="I811" s="4"/>
      <c r="J811" s="5"/>
      <c r="K811" s="5"/>
      <c r="L811" s="4"/>
      <c r="M811" s="4"/>
      <c r="N811" s="5" t="s">
        <v>683</v>
      </c>
      <c r="O811" s="9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9">
        <v>221</v>
      </c>
      <c r="AM811" s="5"/>
      <c r="AN811" s="11"/>
      <c r="AO811" s="11"/>
      <c r="AP811" s="11"/>
      <c r="AQ811" s="5"/>
      <c r="AR811" s="77"/>
      <c r="AS811" s="77"/>
      <c r="AT811" s="77"/>
      <c r="AU811" s="77"/>
      <c r="AV811" s="77"/>
      <c r="AW811" s="77"/>
      <c r="AX811" s="77"/>
      <c r="AY811" s="77"/>
      <c r="AZ811" s="77"/>
      <c r="BA811" s="77"/>
      <c r="BB811" s="5">
        <v>1</v>
      </c>
      <c r="BC811" s="9">
        <f t="shared" si="88"/>
        <v>221</v>
      </c>
      <c r="BD811" s="5" t="str">
        <f t="shared" si="87"/>
        <v>-</v>
      </c>
      <c r="BE811" s="5"/>
    </row>
    <row r="812" spans="1:57">
      <c r="A812" s="4" t="s">
        <v>702</v>
      </c>
      <c r="N812" s="5" t="s">
        <v>683</v>
      </c>
      <c r="O812" s="5" t="s">
        <v>683</v>
      </c>
      <c r="P812" s="5" t="s">
        <v>683</v>
      </c>
      <c r="Q812" s="4" t="s">
        <v>683</v>
      </c>
      <c r="R812" s="4" t="s">
        <v>683</v>
      </c>
      <c r="AL812" s="9">
        <v>359</v>
      </c>
      <c r="AM812" s="9">
        <v>183.92572000000001</v>
      </c>
      <c r="AN812" s="9">
        <v>337.05589500000002</v>
      </c>
      <c r="AO812" s="9">
        <v>245.83740499999999</v>
      </c>
      <c r="AP812" s="9">
        <v>382.37033999999994</v>
      </c>
      <c r="BB812" s="5">
        <v>3</v>
      </c>
      <c r="BC812" s="9">
        <f t="shared" si="88"/>
        <v>293.32720499999999</v>
      </c>
      <c r="BD812" s="5">
        <f t="shared" si="87"/>
        <v>293.32720499999999</v>
      </c>
    </row>
    <row r="813" spans="1:57" s="26" customFormat="1" ht="15" customHeight="1">
      <c r="A813" s="4" t="s">
        <v>928</v>
      </c>
      <c r="B813" s="4"/>
      <c r="C813" s="5"/>
      <c r="D813" s="5"/>
      <c r="E813" s="4"/>
      <c r="F813" s="5"/>
      <c r="G813" s="4"/>
      <c r="H813" s="5"/>
      <c r="I813" s="4"/>
      <c r="J813" s="5"/>
      <c r="K813" s="5"/>
      <c r="L813" s="4"/>
      <c r="M813" s="4"/>
      <c r="N813" s="5" t="s">
        <v>683</v>
      </c>
      <c r="O813" s="9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9">
        <v>325</v>
      </c>
      <c r="AM813" s="5"/>
      <c r="AN813" s="11"/>
      <c r="AO813" s="11"/>
      <c r="AP813" s="11"/>
      <c r="AQ813" s="5"/>
      <c r="AR813" s="77"/>
      <c r="AS813" s="77"/>
      <c r="AT813" s="77"/>
      <c r="AU813" s="77"/>
      <c r="AV813" s="77"/>
      <c r="AW813" s="77"/>
      <c r="AX813" s="77"/>
      <c r="AY813" s="77"/>
      <c r="AZ813" s="77"/>
      <c r="BA813" s="77"/>
      <c r="BB813" s="5">
        <v>1</v>
      </c>
      <c r="BC813" s="9">
        <f t="shared" si="88"/>
        <v>325</v>
      </c>
      <c r="BD813" s="5" t="str">
        <f t="shared" si="87"/>
        <v>-</v>
      </c>
      <c r="BE813" s="5"/>
    </row>
    <row r="814" spans="1:57" s="25" customFormat="1" ht="15" customHeight="1">
      <c r="A814" s="4" t="s">
        <v>929</v>
      </c>
      <c r="B814" s="4"/>
      <c r="C814" s="5"/>
      <c r="D814" s="5"/>
      <c r="E814" s="4"/>
      <c r="F814" s="5"/>
      <c r="G814" s="4"/>
      <c r="H814" s="5"/>
      <c r="I814" s="4"/>
      <c r="J814" s="5"/>
      <c r="K814" s="5"/>
      <c r="L814" s="4"/>
      <c r="M814" s="4"/>
      <c r="N814" s="5" t="s">
        <v>683</v>
      </c>
      <c r="O814" s="9"/>
      <c r="P814" s="5" t="s">
        <v>683</v>
      </c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9">
        <v>323</v>
      </c>
      <c r="AM814" s="5"/>
      <c r="AN814" s="9">
        <v>300</v>
      </c>
      <c r="AO814" s="11"/>
      <c r="AP814" s="11"/>
      <c r="AQ814" s="5"/>
      <c r="BB814" s="5">
        <v>2</v>
      </c>
      <c r="BC814" s="9">
        <f t="shared" si="88"/>
        <v>311.5</v>
      </c>
      <c r="BD814" s="5" t="s">
        <v>930</v>
      </c>
      <c r="BE814" s="331"/>
    </row>
    <row r="815" spans="1:57" s="26" customFormat="1" ht="15" customHeight="1">
      <c r="A815" s="4" t="s">
        <v>931</v>
      </c>
      <c r="B815" s="4"/>
      <c r="C815" s="5"/>
      <c r="D815" s="5"/>
      <c r="E815" s="4"/>
      <c r="F815" s="5"/>
      <c r="G815" s="4"/>
      <c r="H815" s="5"/>
      <c r="I815" s="4"/>
      <c r="J815" s="5"/>
      <c r="K815" s="5"/>
      <c r="L815" s="4"/>
      <c r="M815" s="4"/>
      <c r="N815" s="5" t="s">
        <v>683</v>
      </c>
      <c r="O815" s="9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9">
        <v>390</v>
      </c>
      <c r="AM815" s="5"/>
      <c r="AN815" s="11"/>
      <c r="AO815" s="11"/>
      <c r="AP815" s="11"/>
      <c r="AQ815" s="5"/>
      <c r="AR815" s="77"/>
      <c r="AS815" s="77"/>
      <c r="AT815" s="77"/>
      <c r="AU815" s="77"/>
      <c r="AV815" s="77"/>
      <c r="AW815" s="77"/>
      <c r="AX815" s="77"/>
      <c r="AY815" s="77"/>
      <c r="AZ815" s="77"/>
      <c r="BA815" s="77"/>
      <c r="BB815" s="5">
        <v>1</v>
      </c>
      <c r="BC815" s="9">
        <f t="shared" si="88"/>
        <v>390</v>
      </c>
      <c r="BD815" s="5" t="str">
        <f>IF(BB815=3,BC815,IF(BB815=2,"*",IF(BB815=1,"-")))</f>
        <v>-</v>
      </c>
      <c r="BE815" s="5"/>
    </row>
    <row r="816" spans="1:57">
      <c r="A816" s="4" t="s">
        <v>932</v>
      </c>
      <c r="O816" s="5" t="s">
        <v>464</v>
      </c>
      <c r="P816" s="5" t="s">
        <v>464</v>
      </c>
      <c r="Q816" s="4" t="s">
        <v>464</v>
      </c>
      <c r="R816" s="4" t="s">
        <v>464</v>
      </c>
      <c r="S816" s="4" t="s">
        <v>764</v>
      </c>
      <c r="T816" s="4" t="s">
        <v>764</v>
      </c>
      <c r="U816" s="24" t="s">
        <v>764</v>
      </c>
      <c r="AM816" s="9">
        <v>279.72466500000002</v>
      </c>
      <c r="AN816" s="9">
        <v>348.67101499999995</v>
      </c>
      <c r="AO816" s="9">
        <v>264.82621000000006</v>
      </c>
      <c r="AP816" s="9">
        <v>426.06952666666672</v>
      </c>
      <c r="AQ816" s="9">
        <v>315.32545000000005</v>
      </c>
      <c r="AR816" s="9">
        <v>298.650825</v>
      </c>
      <c r="AS816" s="9">
        <v>413.67810000000003</v>
      </c>
      <c r="AT816" s="9">
        <v>272.96637499999997</v>
      </c>
      <c r="AU816" s="9">
        <v>308.58190000000002</v>
      </c>
      <c r="AV816" s="9">
        <v>390.40732499999996</v>
      </c>
      <c r="BB816" s="5">
        <f t="shared" ref="BB816:BB830" si="89">COUNTA(AM816:AO816)</f>
        <v>3</v>
      </c>
      <c r="BC816" s="9">
        <f t="shared" ref="BC816:BC830" si="90">AVERAGE(AM816:AO816)</f>
        <v>297.74063000000001</v>
      </c>
      <c r="BD816" s="5">
        <f t="shared" ref="BD816:BD823" si="91">IF(BB816=3,BC816,IF(BB816=2,"*",IF(BB816=1,"-")))</f>
        <v>297.74063000000001</v>
      </c>
    </row>
    <row r="817" spans="1:56">
      <c r="A817" s="4" t="s">
        <v>933</v>
      </c>
      <c r="O817" s="5" t="s">
        <v>464</v>
      </c>
      <c r="P817" s="5" t="s">
        <v>464</v>
      </c>
      <c r="Q817" s="4" t="s">
        <v>464</v>
      </c>
      <c r="R817" s="4" t="s">
        <v>464</v>
      </c>
      <c r="AM817" s="9">
        <v>258.18215500000002</v>
      </c>
      <c r="AN817" s="9">
        <v>382.80148500000001</v>
      </c>
      <c r="AO817" s="9">
        <v>211.74746999999999</v>
      </c>
      <c r="AP817" s="9">
        <v>267.27304999999996</v>
      </c>
      <c r="BB817" s="5">
        <f t="shared" si="89"/>
        <v>3</v>
      </c>
      <c r="BC817" s="9">
        <f t="shared" si="90"/>
        <v>284.24370333333337</v>
      </c>
      <c r="BD817" s="5">
        <f t="shared" si="91"/>
        <v>284.24370333333337</v>
      </c>
    </row>
    <row r="818" spans="1:56">
      <c r="A818" s="4" t="s">
        <v>934</v>
      </c>
      <c r="O818" s="5" t="s">
        <v>464</v>
      </c>
      <c r="P818" s="5" t="s">
        <v>464</v>
      </c>
      <c r="Q818" s="4" t="s">
        <v>464</v>
      </c>
      <c r="R818" s="4" t="s">
        <v>464</v>
      </c>
      <c r="T818" s="4" t="s">
        <v>764</v>
      </c>
      <c r="U818" s="24" t="s">
        <v>764</v>
      </c>
      <c r="AM818" s="9">
        <v>294.44624000000005</v>
      </c>
      <c r="AN818" s="9">
        <v>399.60140000000001</v>
      </c>
      <c r="AO818" s="9">
        <v>279.82416000000001</v>
      </c>
      <c r="AP818" s="9">
        <v>433.16069500000003</v>
      </c>
      <c r="AR818" s="9">
        <v>316.57835</v>
      </c>
      <c r="AS818" s="9">
        <v>285.60592500000001</v>
      </c>
      <c r="AW818" s="4"/>
      <c r="AX818" s="4"/>
      <c r="AY818" s="4"/>
      <c r="AZ818" s="4"/>
      <c r="BA818" s="4"/>
      <c r="BB818" s="5">
        <f t="shared" si="89"/>
        <v>3</v>
      </c>
      <c r="BC818" s="9">
        <f t="shared" si="90"/>
        <v>324.62393333333335</v>
      </c>
      <c r="BD818" s="5">
        <f t="shared" si="91"/>
        <v>324.62393333333335</v>
      </c>
    </row>
    <row r="819" spans="1:56">
      <c r="A819" s="4" t="s">
        <v>75</v>
      </c>
      <c r="O819" s="5" t="s">
        <v>464</v>
      </c>
      <c r="P819" s="4"/>
      <c r="AM819" s="9">
        <v>371.21953000000008</v>
      </c>
      <c r="BB819" s="5">
        <f t="shared" si="89"/>
        <v>1</v>
      </c>
      <c r="BC819" s="9">
        <f t="shared" si="90"/>
        <v>371.21953000000008</v>
      </c>
      <c r="BD819" s="5" t="str">
        <f t="shared" si="91"/>
        <v>-</v>
      </c>
    </row>
    <row r="820" spans="1:56">
      <c r="A820" s="4" t="s">
        <v>879</v>
      </c>
      <c r="O820" s="5" t="s">
        <v>464</v>
      </c>
      <c r="P820" s="5" t="s">
        <v>464</v>
      </c>
      <c r="Q820" s="4" t="s">
        <v>464</v>
      </c>
      <c r="R820" s="4" t="s">
        <v>464</v>
      </c>
      <c r="S820" s="4" t="s">
        <v>764</v>
      </c>
      <c r="T820" s="4" t="s">
        <v>764</v>
      </c>
      <c r="AM820" s="9">
        <v>196.34048500000006</v>
      </c>
      <c r="AN820" s="9">
        <v>259.30976500000003</v>
      </c>
      <c r="AO820" s="9">
        <v>182.53647500000002</v>
      </c>
      <c r="AP820" s="9">
        <v>279.34142499999996</v>
      </c>
      <c r="AQ820" s="9">
        <v>281.92706666666663</v>
      </c>
      <c r="AR820" s="9">
        <v>222.2055</v>
      </c>
      <c r="BB820" s="5">
        <f t="shared" si="89"/>
        <v>3</v>
      </c>
      <c r="BC820" s="9">
        <f t="shared" si="90"/>
        <v>212.72890833333338</v>
      </c>
      <c r="BD820" s="5">
        <f t="shared" si="91"/>
        <v>212.72890833333338</v>
      </c>
    </row>
    <row r="821" spans="1:56">
      <c r="A821" s="4" t="s">
        <v>935</v>
      </c>
      <c r="O821" s="5" t="s">
        <v>464</v>
      </c>
      <c r="P821" s="5" t="s">
        <v>464</v>
      </c>
      <c r="Q821" s="4" t="s">
        <v>464</v>
      </c>
      <c r="R821" s="4" t="s">
        <v>464</v>
      </c>
      <c r="S821" s="4" t="s">
        <v>764</v>
      </c>
      <c r="T821" s="4" t="s">
        <v>764</v>
      </c>
      <c r="U821" s="24" t="s">
        <v>764</v>
      </c>
      <c r="AM821" s="9">
        <v>144.86472000000001</v>
      </c>
      <c r="AN821" s="9">
        <v>157.58902500000002</v>
      </c>
      <c r="AO821" s="9">
        <v>162.30951000000005</v>
      </c>
      <c r="AP821" s="9">
        <v>270.59692000000001</v>
      </c>
      <c r="AQ821" s="9">
        <v>155.01566666666668</v>
      </c>
      <c r="AR821" s="9">
        <v>217.17547500000003</v>
      </c>
      <c r="AS821" s="9">
        <v>275.82225</v>
      </c>
      <c r="AT821" s="9">
        <v>319.93169999999998</v>
      </c>
      <c r="AU821" s="9">
        <v>284.31617500000004</v>
      </c>
      <c r="BB821" s="5">
        <f t="shared" si="89"/>
        <v>3</v>
      </c>
      <c r="BC821" s="9">
        <f t="shared" si="90"/>
        <v>154.92108500000003</v>
      </c>
      <c r="BD821" s="5">
        <f t="shared" si="91"/>
        <v>154.92108500000003</v>
      </c>
    </row>
    <row r="822" spans="1:56">
      <c r="A822" s="4" t="s">
        <v>806</v>
      </c>
      <c r="O822" s="5" t="s">
        <v>464</v>
      </c>
      <c r="P822" s="5" t="s">
        <v>464</v>
      </c>
      <c r="Q822" s="4" t="s">
        <v>464</v>
      </c>
      <c r="AM822" s="9">
        <v>273.10272000000003</v>
      </c>
      <c r="AN822" s="9">
        <v>309.93798000000004</v>
      </c>
      <c r="AO822" s="9">
        <v>118.38431</v>
      </c>
      <c r="BB822" s="5">
        <f t="shared" si="89"/>
        <v>3</v>
      </c>
      <c r="BC822" s="9">
        <f t="shared" si="90"/>
        <v>233.80833666666669</v>
      </c>
      <c r="BD822" s="5">
        <f t="shared" si="91"/>
        <v>233.80833666666669</v>
      </c>
    </row>
    <row r="823" spans="1:56">
      <c r="A823" s="4" t="s">
        <v>880</v>
      </c>
      <c r="O823" s="5" t="s">
        <v>464</v>
      </c>
      <c r="P823" s="5" t="s">
        <v>464</v>
      </c>
      <c r="Q823" s="4" t="s">
        <v>464</v>
      </c>
      <c r="AM823" s="9">
        <v>307.23319000000004</v>
      </c>
      <c r="AN823" s="9">
        <v>402.90684499999998</v>
      </c>
      <c r="AO823" s="9">
        <v>149.74366000000001</v>
      </c>
      <c r="BB823" s="5">
        <f t="shared" si="89"/>
        <v>3</v>
      </c>
      <c r="BC823" s="9">
        <f t="shared" si="90"/>
        <v>286.62789833333335</v>
      </c>
      <c r="BD823" s="5">
        <f t="shared" si="91"/>
        <v>286.62789833333335</v>
      </c>
    </row>
    <row r="824" spans="1:56">
      <c r="A824" s="58" t="s">
        <v>406</v>
      </c>
      <c r="B824" s="58"/>
      <c r="C824" s="11"/>
      <c r="D824" s="11"/>
      <c r="E824" s="58"/>
      <c r="F824" s="11"/>
      <c r="G824" s="58"/>
      <c r="H824" s="11"/>
      <c r="I824" s="58"/>
      <c r="J824" s="11"/>
      <c r="K824" s="11"/>
      <c r="L824" s="58"/>
      <c r="M824" s="58"/>
      <c r="O824" s="5" t="s">
        <v>464</v>
      </c>
      <c r="P824" s="5" t="s">
        <v>464</v>
      </c>
      <c r="AM824" s="5">
        <v>319</v>
      </c>
      <c r="AN824" s="5">
        <v>372</v>
      </c>
      <c r="BB824" s="5">
        <f t="shared" si="89"/>
        <v>2</v>
      </c>
      <c r="BC824" s="9">
        <f t="shared" si="90"/>
        <v>345.5</v>
      </c>
      <c r="BD824" s="5" t="s">
        <v>936</v>
      </c>
    </row>
    <row r="825" spans="1:56">
      <c r="A825" s="4" t="s">
        <v>765</v>
      </c>
      <c r="O825" s="5" t="s">
        <v>464</v>
      </c>
      <c r="P825" s="5" t="s">
        <v>464</v>
      </c>
      <c r="Q825" s="4" t="s">
        <v>464</v>
      </c>
      <c r="R825" s="4" t="s">
        <v>464</v>
      </c>
      <c r="AM825" s="9">
        <v>174.52897000000002</v>
      </c>
      <c r="AN825" s="9">
        <v>258.59487500000006</v>
      </c>
      <c r="AO825" s="9">
        <v>175.50181000000001</v>
      </c>
      <c r="AP825" s="9">
        <v>298.88298000000003</v>
      </c>
      <c r="BB825" s="5">
        <f t="shared" si="89"/>
        <v>3</v>
      </c>
      <c r="BC825" s="9">
        <f t="shared" si="90"/>
        <v>202.87521833333335</v>
      </c>
      <c r="BD825" s="5">
        <f t="shared" ref="BD825:BD830" si="92">IF(BB825=3,BC825,IF(BB825=2,"*",IF(BB825=1,"-")))</f>
        <v>202.87521833333335</v>
      </c>
    </row>
    <row r="826" spans="1:56">
      <c r="A826" s="4" t="s">
        <v>421</v>
      </c>
      <c r="O826" s="5" t="s">
        <v>464</v>
      </c>
      <c r="P826" s="4"/>
      <c r="AM826" s="9">
        <v>168.62928500000001</v>
      </c>
      <c r="BB826" s="5">
        <f t="shared" si="89"/>
        <v>1</v>
      </c>
      <c r="BC826" s="9">
        <f t="shared" si="90"/>
        <v>168.62928500000001</v>
      </c>
      <c r="BD826" s="5" t="str">
        <f t="shared" si="92"/>
        <v>-</v>
      </c>
    </row>
    <row r="827" spans="1:56">
      <c r="A827" s="4" t="s">
        <v>937</v>
      </c>
      <c r="O827" s="5" t="s">
        <v>464</v>
      </c>
      <c r="P827" s="4"/>
      <c r="AM827" s="9">
        <v>344.98969999999997</v>
      </c>
      <c r="BB827" s="5">
        <f t="shared" si="89"/>
        <v>1</v>
      </c>
      <c r="BC827" s="9">
        <f t="shared" si="90"/>
        <v>344.98969999999997</v>
      </c>
      <c r="BD827" s="5" t="str">
        <f t="shared" si="92"/>
        <v>-</v>
      </c>
    </row>
    <row r="828" spans="1:56">
      <c r="A828" s="4" t="s">
        <v>938</v>
      </c>
      <c r="O828" s="5" t="s">
        <v>464</v>
      </c>
      <c r="P828" s="4"/>
      <c r="AM828" s="9">
        <v>363.462605</v>
      </c>
      <c r="BB828" s="5">
        <f t="shared" si="89"/>
        <v>1</v>
      </c>
      <c r="BC828" s="9">
        <f t="shared" si="90"/>
        <v>363.462605</v>
      </c>
      <c r="BD828" s="5" t="str">
        <f t="shared" si="92"/>
        <v>-</v>
      </c>
    </row>
    <row r="829" spans="1:56">
      <c r="A829" s="4" t="s">
        <v>939</v>
      </c>
      <c r="O829" s="5" t="s">
        <v>464</v>
      </c>
      <c r="P829" s="5" t="s">
        <v>464</v>
      </c>
      <c r="Q829" s="4" t="s">
        <v>464</v>
      </c>
      <c r="R829" s="4" t="s">
        <v>464</v>
      </c>
      <c r="AM829" s="9">
        <v>248.59010000000001</v>
      </c>
      <c r="AN829" s="9">
        <v>338.13560000000001</v>
      </c>
      <c r="AO829" s="9">
        <v>229.16646499999996</v>
      </c>
      <c r="AP829" s="9">
        <v>344.13477999999998</v>
      </c>
      <c r="BB829" s="5">
        <f t="shared" si="89"/>
        <v>3</v>
      </c>
      <c r="BC829" s="9">
        <f t="shared" si="90"/>
        <v>271.96405499999997</v>
      </c>
      <c r="BD829" s="5">
        <f t="shared" si="92"/>
        <v>271.96405499999997</v>
      </c>
    </row>
    <row r="830" spans="1:56">
      <c r="A830" s="4" t="s">
        <v>105</v>
      </c>
      <c r="O830" s="5" t="s">
        <v>464</v>
      </c>
      <c r="P830" s="5" t="s">
        <v>464</v>
      </c>
      <c r="Q830" s="4" t="s">
        <v>464</v>
      </c>
      <c r="R830" s="4" t="s">
        <v>464</v>
      </c>
      <c r="AM830" s="9">
        <v>248.26950499999998</v>
      </c>
      <c r="AN830" s="9">
        <v>438.53710999999993</v>
      </c>
      <c r="AO830" s="9">
        <v>169.06043</v>
      </c>
      <c r="AP830" s="7">
        <v>359.50860000000006</v>
      </c>
      <c r="BB830" s="5">
        <f t="shared" si="89"/>
        <v>3</v>
      </c>
      <c r="BC830" s="9">
        <f t="shared" si="90"/>
        <v>285.28901500000001</v>
      </c>
      <c r="BD830" s="5">
        <f t="shared" si="92"/>
        <v>285.28901500000001</v>
      </c>
    </row>
    <row r="831" spans="1:56" ht="15">
      <c r="A831" s="1" t="s">
        <v>902</v>
      </c>
      <c r="B831" s="1"/>
      <c r="C831" s="331"/>
      <c r="D831" s="331"/>
      <c r="E831" s="1"/>
      <c r="F831" s="331"/>
      <c r="G831" s="1"/>
      <c r="H831" s="331"/>
      <c r="I831" s="1"/>
      <c r="J831" s="331"/>
      <c r="K831" s="331"/>
      <c r="L831" s="1"/>
      <c r="M831" s="1"/>
      <c r="O831" s="5" t="s">
        <v>624</v>
      </c>
      <c r="P831" s="5" t="s">
        <v>624</v>
      </c>
      <c r="Q831" s="4" t="s">
        <v>624</v>
      </c>
      <c r="R831" s="4" t="s">
        <v>853</v>
      </c>
      <c r="S831" s="4" t="s">
        <v>853</v>
      </c>
      <c r="T831" s="4" t="s">
        <v>853</v>
      </c>
      <c r="U831" s="24" t="s">
        <v>853</v>
      </c>
      <c r="AM831" s="74">
        <v>295.41908000000001</v>
      </c>
      <c r="AN831" s="9">
        <v>381.99815500000005</v>
      </c>
      <c r="AO831" s="9">
        <v>311.68835500000006</v>
      </c>
      <c r="AP831" s="7">
        <v>297.47162500000007</v>
      </c>
      <c r="AQ831" s="7">
        <v>368.00252500000005</v>
      </c>
      <c r="AR831" s="7">
        <v>384.71400000000006</v>
      </c>
      <c r="AS831" s="7">
        <v>381.90971500000012</v>
      </c>
      <c r="BB831" s="5">
        <f t="shared" ref="BB831:BB876" si="93">COUNTA(AM831:AO831)</f>
        <v>3</v>
      </c>
      <c r="BC831" s="9">
        <f t="shared" ref="BC831:BC876" si="94">AVERAGE(AM831:AO831)</f>
        <v>329.70186333333339</v>
      </c>
      <c r="BD831" s="5">
        <f t="shared" ref="BD831:BD876" si="95">IF(BB831=3,BC831,IF(BB831=2,"*",IF(BB831=1,"-")))</f>
        <v>329.70186333333339</v>
      </c>
    </row>
    <row r="832" spans="1:56">
      <c r="A832" s="4" t="s">
        <v>860</v>
      </c>
      <c r="O832" s="5" t="s">
        <v>624</v>
      </c>
      <c r="P832" s="5" t="s">
        <v>624</v>
      </c>
      <c r="AM832" s="74">
        <v>280.25162000000006</v>
      </c>
      <c r="AN832" s="9">
        <v>352.02805000000006</v>
      </c>
      <c r="BB832" s="5">
        <f t="shared" si="93"/>
        <v>2</v>
      </c>
      <c r="BC832" s="9">
        <f t="shared" si="94"/>
        <v>316.13983500000006</v>
      </c>
      <c r="BD832" s="5" t="s">
        <v>940</v>
      </c>
    </row>
    <row r="833" spans="1:56">
      <c r="A833" s="4" t="s">
        <v>941</v>
      </c>
      <c r="O833" s="5" t="s">
        <v>624</v>
      </c>
      <c r="P833" s="4"/>
      <c r="Q833" s="4" t="s">
        <v>624</v>
      </c>
      <c r="AM833" s="345">
        <v>279.28369333333336</v>
      </c>
      <c r="AN833" s="9"/>
      <c r="AO833" s="9">
        <v>140.07913333333337</v>
      </c>
      <c r="BB833" s="5">
        <f t="shared" si="93"/>
        <v>2</v>
      </c>
      <c r="BC833" s="9">
        <f t="shared" si="94"/>
        <v>209.68141333333335</v>
      </c>
      <c r="BD833" s="5" t="s">
        <v>942</v>
      </c>
    </row>
    <row r="834" spans="1:56">
      <c r="A834" s="4" t="s">
        <v>943</v>
      </c>
      <c r="O834" s="5" t="s">
        <v>624</v>
      </c>
      <c r="P834" s="5" t="s">
        <v>624</v>
      </c>
      <c r="Q834" s="4" t="s">
        <v>884</v>
      </c>
      <c r="AM834" s="345">
        <v>276.67348499999997</v>
      </c>
      <c r="AN834" s="9">
        <v>366.56169</v>
      </c>
      <c r="AO834" s="9">
        <v>217.38920500000003</v>
      </c>
      <c r="BB834" s="5">
        <f t="shared" si="93"/>
        <v>3</v>
      </c>
      <c r="BC834" s="9">
        <f t="shared" si="94"/>
        <v>286.87479333333334</v>
      </c>
      <c r="BD834" s="5">
        <f t="shared" si="95"/>
        <v>286.87479333333334</v>
      </c>
    </row>
    <row r="835" spans="1:56">
      <c r="A835" s="4" t="s">
        <v>944</v>
      </c>
      <c r="O835" s="5" t="s">
        <v>624</v>
      </c>
      <c r="P835" s="4"/>
      <c r="Q835" s="4" t="s">
        <v>624</v>
      </c>
      <c r="AM835" s="345">
        <v>259.05058666666667</v>
      </c>
      <c r="AN835" s="9"/>
      <c r="AO835" s="9">
        <v>253.34006500000004</v>
      </c>
      <c r="BB835" s="5">
        <f t="shared" si="93"/>
        <v>2</v>
      </c>
      <c r="BC835" s="9">
        <f t="shared" si="94"/>
        <v>256.19532583333336</v>
      </c>
      <c r="BD835" s="5" t="s">
        <v>945</v>
      </c>
    </row>
    <row r="836" spans="1:56" ht="15">
      <c r="A836" s="1" t="s">
        <v>893</v>
      </c>
      <c r="B836" s="1"/>
      <c r="C836" s="331"/>
      <c r="D836" s="331"/>
      <c r="E836" s="1"/>
      <c r="F836" s="331"/>
      <c r="G836" s="1"/>
      <c r="H836" s="331"/>
      <c r="I836" s="1"/>
      <c r="J836" s="331"/>
      <c r="K836" s="331"/>
      <c r="L836" s="1"/>
      <c r="M836" s="1"/>
      <c r="O836" s="5" t="s">
        <v>624</v>
      </c>
      <c r="P836" s="5" t="s">
        <v>624</v>
      </c>
      <c r="Q836" s="4" t="s">
        <v>624</v>
      </c>
      <c r="R836" s="4" t="s">
        <v>853</v>
      </c>
      <c r="S836" s="4" t="s">
        <v>853</v>
      </c>
      <c r="T836" s="4" t="s">
        <v>853</v>
      </c>
      <c r="U836" s="24" t="s">
        <v>853</v>
      </c>
      <c r="AM836" s="74">
        <v>258.9744300000001</v>
      </c>
      <c r="AN836" s="9">
        <v>375.38726500000007</v>
      </c>
      <c r="AO836" s="9">
        <v>296.31822</v>
      </c>
      <c r="AP836" s="7">
        <v>324.47899000000007</v>
      </c>
      <c r="AQ836" s="7">
        <v>273.04007500000006</v>
      </c>
      <c r="AR836" s="7">
        <v>339.42535000000004</v>
      </c>
      <c r="AS836" s="7">
        <v>380.05247500000002</v>
      </c>
      <c r="BB836" s="5">
        <f t="shared" si="93"/>
        <v>3</v>
      </c>
      <c r="BC836" s="9">
        <f t="shared" si="94"/>
        <v>310.22663833333337</v>
      </c>
      <c r="BD836" s="5">
        <f t="shared" si="95"/>
        <v>310.22663833333337</v>
      </c>
    </row>
    <row r="837" spans="1:56">
      <c r="A837" s="4" t="s">
        <v>946</v>
      </c>
      <c r="O837" s="5" t="s">
        <v>624</v>
      </c>
      <c r="P837" s="5" t="s">
        <v>624</v>
      </c>
      <c r="AM837" s="74">
        <v>240.46836000000005</v>
      </c>
      <c r="AN837" s="9">
        <v>364.84448000000003</v>
      </c>
      <c r="BB837" s="5">
        <f t="shared" si="93"/>
        <v>2</v>
      </c>
      <c r="BC837" s="9">
        <f t="shared" si="94"/>
        <v>302.65642000000003</v>
      </c>
      <c r="BD837" s="5" t="s">
        <v>947</v>
      </c>
    </row>
    <row r="838" spans="1:56">
      <c r="A838" s="4" t="s">
        <v>638</v>
      </c>
      <c r="O838" s="5" t="s">
        <v>624</v>
      </c>
      <c r="P838" s="5" t="s">
        <v>624</v>
      </c>
      <c r="Q838" s="4" t="s">
        <v>624</v>
      </c>
      <c r="AM838" s="74">
        <v>232.836725</v>
      </c>
      <c r="AN838" s="9">
        <v>250.81215499999999</v>
      </c>
      <c r="AO838" s="9">
        <v>270.04785499999997</v>
      </c>
      <c r="BB838" s="5">
        <f t="shared" si="93"/>
        <v>3</v>
      </c>
      <c r="BC838" s="9">
        <f t="shared" si="94"/>
        <v>251.23224500000001</v>
      </c>
      <c r="BD838" s="5">
        <f t="shared" si="95"/>
        <v>251.23224500000001</v>
      </c>
    </row>
    <row r="839" spans="1:56">
      <c r="A839" s="4" t="s">
        <v>903</v>
      </c>
      <c r="O839" s="5" t="s">
        <v>624</v>
      </c>
      <c r="P839" s="5" t="s">
        <v>624</v>
      </c>
      <c r="AM839" s="345">
        <v>231.90442000000002</v>
      </c>
      <c r="AN839" s="9">
        <v>232.46085500000007</v>
      </c>
      <c r="BB839" s="5">
        <f t="shared" si="93"/>
        <v>2</v>
      </c>
      <c r="BC839" s="9">
        <f t="shared" si="94"/>
        <v>232.18263750000006</v>
      </c>
      <c r="BD839" s="5" t="s">
        <v>948</v>
      </c>
    </row>
    <row r="840" spans="1:56">
      <c r="A840" s="4" t="s">
        <v>429</v>
      </c>
      <c r="O840" s="5" t="s">
        <v>624</v>
      </c>
      <c r="P840" s="5" t="s">
        <v>624</v>
      </c>
      <c r="Q840" s="4" t="s">
        <v>683</v>
      </c>
      <c r="R840" s="4" t="s">
        <v>764</v>
      </c>
      <c r="AM840" s="345">
        <v>211.40845000000002</v>
      </c>
      <c r="AN840" s="9">
        <v>343.0882400000001</v>
      </c>
      <c r="AO840" s="9">
        <v>230.53728500000005</v>
      </c>
      <c r="AP840" s="9">
        <v>346.65163500000006</v>
      </c>
      <c r="BB840" s="5">
        <f t="shared" si="93"/>
        <v>3</v>
      </c>
      <c r="BC840" s="9">
        <f t="shared" si="94"/>
        <v>261.67799166666674</v>
      </c>
      <c r="BD840" s="5">
        <f t="shared" si="95"/>
        <v>261.67799166666674</v>
      </c>
    </row>
    <row r="841" spans="1:56">
      <c r="A841" s="4" t="s">
        <v>949</v>
      </c>
      <c r="O841" s="5" t="s">
        <v>624</v>
      </c>
      <c r="P841" s="5" t="s">
        <v>624</v>
      </c>
      <c r="AM841" s="345">
        <v>211.28684500000003</v>
      </c>
      <c r="AN841" s="9">
        <v>227.45294000000001</v>
      </c>
      <c r="BB841" s="5">
        <f t="shared" si="93"/>
        <v>2</v>
      </c>
      <c r="BC841" s="9">
        <f t="shared" si="94"/>
        <v>219.36989250000002</v>
      </c>
      <c r="BD841" s="5" t="s">
        <v>906</v>
      </c>
    </row>
    <row r="842" spans="1:56">
      <c r="A842" s="4" t="s">
        <v>950</v>
      </c>
      <c r="O842" s="5" t="s">
        <v>624</v>
      </c>
      <c r="P842" s="5" t="s">
        <v>624</v>
      </c>
      <c r="Q842" s="4" t="s">
        <v>624</v>
      </c>
      <c r="AM842" s="345">
        <v>200.74774500000004</v>
      </c>
      <c r="AN842" s="9">
        <v>248.46112500000001</v>
      </c>
      <c r="AO842" s="9">
        <v>239.97825500000002</v>
      </c>
      <c r="BB842" s="5">
        <f t="shared" si="93"/>
        <v>3</v>
      </c>
      <c r="BC842" s="9">
        <f t="shared" si="94"/>
        <v>229.72904166666669</v>
      </c>
      <c r="BD842" s="5">
        <f t="shared" si="95"/>
        <v>229.72904166666669</v>
      </c>
    </row>
    <row r="843" spans="1:56">
      <c r="A843" s="77" t="s">
        <v>864</v>
      </c>
      <c r="B843" s="77"/>
      <c r="C843" s="346"/>
      <c r="D843" s="346"/>
      <c r="E843" s="77"/>
      <c r="F843" s="346"/>
      <c r="G843" s="77"/>
      <c r="H843" s="346"/>
      <c r="I843" s="77"/>
      <c r="J843" s="346"/>
      <c r="K843" s="346"/>
      <c r="L843" s="77"/>
      <c r="M843" s="77"/>
      <c r="O843" s="5" t="s">
        <v>624</v>
      </c>
      <c r="Q843" s="4"/>
      <c r="T843" s="4"/>
      <c r="AM843" s="345">
        <v>198.86471</v>
      </c>
      <c r="AN843" s="9"/>
      <c r="AO843" s="9"/>
      <c r="AP843" s="9"/>
      <c r="AQ843" s="9"/>
      <c r="AR843" s="9"/>
      <c r="AS843" s="9"/>
      <c r="AT843" s="9"/>
      <c r="AU843" s="9"/>
      <c r="BB843" s="5">
        <f t="shared" si="93"/>
        <v>1</v>
      </c>
      <c r="BC843" s="9">
        <f t="shared" si="94"/>
        <v>198.86471</v>
      </c>
      <c r="BD843" s="5" t="str">
        <f t="shared" si="95"/>
        <v>-</v>
      </c>
    </row>
    <row r="844" spans="1:56">
      <c r="A844" s="58" t="s">
        <v>399</v>
      </c>
      <c r="B844" s="58"/>
      <c r="C844" s="11"/>
      <c r="D844" s="11"/>
      <c r="E844" s="58"/>
      <c r="F844" s="11"/>
      <c r="G844" s="58"/>
      <c r="H844" s="11"/>
      <c r="I844" s="58"/>
      <c r="J844" s="11"/>
      <c r="K844" s="11"/>
      <c r="L844" s="58"/>
      <c r="M844" s="58"/>
      <c r="O844" s="5" t="s">
        <v>624</v>
      </c>
      <c r="P844" s="5" t="s">
        <v>464</v>
      </c>
      <c r="AM844" s="345">
        <v>187.032175</v>
      </c>
      <c r="AN844" s="9">
        <v>314.05044000000004</v>
      </c>
      <c r="BB844" s="5">
        <f t="shared" si="93"/>
        <v>2</v>
      </c>
      <c r="BC844" s="9">
        <f t="shared" si="94"/>
        <v>250.54130750000002</v>
      </c>
      <c r="BD844" s="5" t="s">
        <v>85</v>
      </c>
    </row>
    <row r="845" spans="1:56">
      <c r="A845" s="58" t="s">
        <v>628</v>
      </c>
      <c r="B845" s="58"/>
      <c r="C845" s="11"/>
      <c r="D845" s="11"/>
      <c r="E845" s="58"/>
      <c r="F845" s="11"/>
      <c r="G845" s="58"/>
      <c r="H845" s="11"/>
      <c r="I845" s="58"/>
      <c r="J845" s="11"/>
      <c r="K845" s="11"/>
      <c r="L845" s="58"/>
      <c r="M845" s="77"/>
      <c r="N845" s="77"/>
      <c r="O845" s="5" t="s">
        <v>624</v>
      </c>
      <c r="Q845" s="4"/>
      <c r="T845" s="4"/>
      <c r="AM845" s="345">
        <v>186.11461000000003</v>
      </c>
      <c r="AN845" s="9"/>
      <c r="AO845" s="9"/>
      <c r="AP845" s="9"/>
      <c r="AQ845" s="9"/>
      <c r="AR845" s="9"/>
      <c r="AS845" s="9"/>
      <c r="AT845" s="9"/>
      <c r="AU845" s="9"/>
      <c r="BB845" s="5">
        <f t="shared" si="93"/>
        <v>1</v>
      </c>
      <c r="BC845" s="9">
        <f t="shared" si="94"/>
        <v>186.11461000000003</v>
      </c>
      <c r="BD845" s="5" t="str">
        <f t="shared" si="95"/>
        <v>-</v>
      </c>
    </row>
    <row r="846" spans="1:56">
      <c r="A846" s="4" t="s">
        <v>430</v>
      </c>
      <c r="O846" s="5" t="s">
        <v>624</v>
      </c>
      <c r="P846" s="5" t="s">
        <v>624</v>
      </c>
      <c r="AM846" s="345">
        <v>184.70694000000006</v>
      </c>
      <c r="AN846" s="9">
        <v>405.68165000000005</v>
      </c>
      <c r="BB846" s="5">
        <f t="shared" si="93"/>
        <v>2</v>
      </c>
      <c r="BC846" s="9">
        <f t="shared" si="94"/>
        <v>295.19429500000007</v>
      </c>
      <c r="BD846" s="5" t="s">
        <v>911</v>
      </c>
    </row>
    <row r="847" spans="1:56">
      <c r="A847" s="77" t="s">
        <v>897</v>
      </c>
      <c r="B847" s="77"/>
      <c r="C847" s="346"/>
      <c r="D847" s="346"/>
      <c r="E847" s="77"/>
      <c r="F847" s="346"/>
      <c r="G847" s="77"/>
      <c r="H847" s="346"/>
      <c r="I847" s="77"/>
      <c r="J847" s="346"/>
      <c r="K847" s="346"/>
      <c r="L847" s="77"/>
      <c r="M847" s="77"/>
      <c r="N847" s="77"/>
      <c r="O847" s="5" t="s">
        <v>624</v>
      </c>
      <c r="Q847" s="4"/>
      <c r="T847" s="4"/>
      <c r="AM847" s="345">
        <v>180.86962666666668</v>
      </c>
      <c r="AN847" s="9"/>
      <c r="AO847" s="9"/>
      <c r="AP847" s="9"/>
      <c r="AQ847" s="9"/>
      <c r="AR847" s="9"/>
      <c r="AS847" s="9"/>
      <c r="AT847" s="9"/>
      <c r="AU847" s="9"/>
      <c r="BB847" s="5">
        <f t="shared" si="93"/>
        <v>1</v>
      </c>
      <c r="BC847" s="9">
        <f t="shared" si="94"/>
        <v>180.86962666666668</v>
      </c>
      <c r="BD847" s="5" t="str">
        <f t="shared" si="95"/>
        <v>-</v>
      </c>
    </row>
    <row r="848" spans="1:56">
      <c r="A848" s="4" t="s">
        <v>951</v>
      </c>
      <c r="O848" s="5" t="s">
        <v>624</v>
      </c>
      <c r="P848" s="5" t="s">
        <v>624</v>
      </c>
      <c r="AM848" s="345">
        <v>175.47233</v>
      </c>
      <c r="AN848" s="9">
        <v>321.36148000000009</v>
      </c>
      <c r="BB848" s="5">
        <f t="shared" si="93"/>
        <v>2</v>
      </c>
      <c r="BC848" s="9">
        <f t="shared" si="94"/>
        <v>248.41690500000004</v>
      </c>
      <c r="BD848" s="5" t="s">
        <v>952</v>
      </c>
    </row>
    <row r="849" spans="1:56">
      <c r="A849" s="4" t="s">
        <v>953</v>
      </c>
      <c r="O849" s="5" t="s">
        <v>624</v>
      </c>
      <c r="P849" s="5" t="s">
        <v>624</v>
      </c>
      <c r="AM849" s="345">
        <v>162.52324000000002</v>
      </c>
      <c r="AN849" s="9">
        <v>391.15538000000015</v>
      </c>
      <c r="BB849" s="5">
        <f t="shared" si="93"/>
        <v>2</v>
      </c>
      <c r="BC849" s="9">
        <f t="shared" si="94"/>
        <v>276.83931000000007</v>
      </c>
      <c r="BD849" s="5" t="s">
        <v>482</v>
      </c>
    </row>
    <row r="850" spans="1:56">
      <c r="A850" s="77" t="s">
        <v>421</v>
      </c>
      <c r="B850" s="77"/>
      <c r="C850" s="346"/>
      <c r="D850" s="346"/>
      <c r="E850" s="77"/>
      <c r="F850" s="346"/>
      <c r="G850" s="77"/>
      <c r="H850" s="346"/>
      <c r="I850" s="77"/>
      <c r="J850" s="346"/>
      <c r="K850" s="346"/>
      <c r="L850" s="77"/>
      <c r="M850" s="77"/>
      <c r="N850" s="77"/>
      <c r="O850" s="5" t="s">
        <v>624</v>
      </c>
      <c r="Q850" s="4"/>
      <c r="T850" s="4"/>
      <c r="AM850" s="345">
        <v>158.17862500000001</v>
      </c>
      <c r="AN850" s="9"/>
      <c r="AO850" s="9"/>
      <c r="AP850" s="9"/>
      <c r="AQ850" s="9"/>
      <c r="AR850" s="9"/>
      <c r="AS850" s="9"/>
      <c r="AT850" s="9"/>
      <c r="AU850" s="9"/>
      <c r="BB850" s="5">
        <f t="shared" si="93"/>
        <v>1</v>
      </c>
      <c r="BC850" s="9">
        <f t="shared" si="94"/>
        <v>158.17862500000001</v>
      </c>
      <c r="BD850" s="5" t="str">
        <f t="shared" si="95"/>
        <v>-</v>
      </c>
    </row>
    <row r="851" spans="1:56">
      <c r="A851" s="77" t="s">
        <v>954</v>
      </c>
      <c r="B851" s="77"/>
      <c r="C851" s="346"/>
      <c r="D851" s="346"/>
      <c r="E851" s="77"/>
      <c r="F851" s="346"/>
      <c r="G851" s="77"/>
      <c r="H851" s="346"/>
      <c r="I851" s="77"/>
      <c r="J851" s="346"/>
      <c r="K851" s="346"/>
      <c r="L851" s="77"/>
      <c r="M851" s="77"/>
      <c r="N851" s="77"/>
      <c r="O851" s="5" t="s">
        <v>624</v>
      </c>
      <c r="Q851" s="4"/>
      <c r="T851" s="4"/>
      <c r="AM851" s="345">
        <v>108.93228500000001</v>
      </c>
      <c r="AN851" s="9"/>
      <c r="AO851" s="9"/>
      <c r="AP851" s="9"/>
      <c r="AQ851" s="9"/>
      <c r="AR851" s="9"/>
      <c r="AS851" s="9"/>
      <c r="AT851" s="9"/>
      <c r="AU851" s="9"/>
      <c r="BB851" s="5">
        <f t="shared" si="93"/>
        <v>1</v>
      </c>
      <c r="BC851" s="9">
        <f t="shared" si="94"/>
        <v>108.93228500000001</v>
      </c>
      <c r="BD851" s="5" t="str">
        <f t="shared" si="95"/>
        <v>-</v>
      </c>
    </row>
    <row r="852" spans="1:56">
      <c r="A852" s="77" t="s">
        <v>955</v>
      </c>
      <c r="B852" s="77"/>
      <c r="C852" s="346"/>
      <c r="D852" s="346"/>
      <c r="E852" s="77"/>
      <c r="F852" s="346"/>
      <c r="G852" s="77"/>
      <c r="H852" s="346"/>
      <c r="I852" s="77"/>
      <c r="J852" s="346"/>
      <c r="K852" s="346"/>
      <c r="L852" s="77"/>
      <c r="M852" s="77"/>
      <c r="N852" s="77"/>
      <c r="O852" s="5" t="s">
        <v>624</v>
      </c>
      <c r="Q852" s="4"/>
      <c r="T852" s="4"/>
      <c r="AM852" s="345">
        <v>55.206213333333338</v>
      </c>
      <c r="AN852" s="9"/>
      <c r="AO852" s="9"/>
      <c r="AP852" s="9"/>
      <c r="AQ852" s="9"/>
      <c r="AR852" s="9"/>
      <c r="AS852" s="9"/>
      <c r="AT852" s="9"/>
      <c r="AU852" s="9"/>
      <c r="BB852" s="5">
        <f t="shared" si="93"/>
        <v>1</v>
      </c>
      <c r="BC852" s="9">
        <f t="shared" si="94"/>
        <v>55.206213333333338</v>
      </c>
      <c r="BD852" s="5" t="str">
        <f t="shared" si="95"/>
        <v>-</v>
      </c>
    </row>
    <row r="853" spans="1:56">
      <c r="A853" s="4" t="s">
        <v>956</v>
      </c>
      <c r="O853" s="5" t="s">
        <v>683</v>
      </c>
      <c r="Q853" s="4"/>
      <c r="T853" s="4"/>
      <c r="AM853" s="9">
        <v>322.85759000000002</v>
      </c>
      <c r="AN853" s="9"/>
      <c r="AO853" s="9"/>
      <c r="AP853" s="9"/>
      <c r="AQ853" s="9"/>
      <c r="AR853" s="9"/>
      <c r="AS853" s="9"/>
      <c r="AT853" s="9"/>
      <c r="AU853" s="9"/>
      <c r="BB853" s="5">
        <f t="shared" si="93"/>
        <v>1</v>
      </c>
      <c r="BC853" s="9">
        <f t="shared" si="94"/>
        <v>322.85759000000002</v>
      </c>
      <c r="BD853" s="5" t="str">
        <f t="shared" si="95"/>
        <v>-</v>
      </c>
    </row>
    <row r="854" spans="1:56">
      <c r="A854" s="4" t="s">
        <v>910</v>
      </c>
      <c r="O854" s="5" t="s">
        <v>683</v>
      </c>
      <c r="Q854" s="4"/>
      <c r="T854" s="4"/>
      <c r="AM854" s="9">
        <v>262.93212000000005</v>
      </c>
      <c r="AN854" s="9"/>
      <c r="AO854" s="9"/>
      <c r="AP854" s="9"/>
      <c r="AQ854" s="9"/>
      <c r="AR854" s="9"/>
      <c r="AS854" s="9"/>
      <c r="AT854" s="9"/>
      <c r="AU854" s="9"/>
      <c r="BB854" s="5">
        <f t="shared" si="93"/>
        <v>1</v>
      </c>
      <c r="BC854" s="9">
        <f t="shared" si="94"/>
        <v>262.93212000000005</v>
      </c>
      <c r="BD854" s="5" t="str">
        <f t="shared" si="95"/>
        <v>-</v>
      </c>
    </row>
    <row r="855" spans="1:56">
      <c r="A855" s="4" t="s">
        <v>957</v>
      </c>
      <c r="O855" s="5" t="s">
        <v>683</v>
      </c>
      <c r="R855" s="4" t="s">
        <v>683</v>
      </c>
      <c r="AM855" s="9">
        <v>240.39466000000002</v>
      </c>
      <c r="AP855" s="9">
        <v>190.59557000000001</v>
      </c>
      <c r="BB855" s="5">
        <f t="shared" si="93"/>
        <v>1</v>
      </c>
      <c r="BC855" s="9">
        <f t="shared" si="94"/>
        <v>240.39466000000002</v>
      </c>
      <c r="BD855" s="5" t="str">
        <f t="shared" si="95"/>
        <v>-</v>
      </c>
    </row>
    <row r="856" spans="1:56">
      <c r="A856" s="4" t="s">
        <v>958</v>
      </c>
      <c r="O856" s="5" t="s">
        <v>683</v>
      </c>
      <c r="Q856" s="4"/>
      <c r="T856" s="4"/>
      <c r="AM856" s="9">
        <v>219.89869000000002</v>
      </c>
      <c r="AN856" s="9"/>
      <c r="AO856" s="9"/>
      <c r="AP856" s="9"/>
      <c r="AQ856" s="9"/>
      <c r="AR856" s="9"/>
      <c r="AS856" s="9"/>
      <c r="AT856" s="9"/>
      <c r="AU856" s="9"/>
      <c r="BB856" s="5">
        <f t="shared" si="93"/>
        <v>1</v>
      </c>
      <c r="BC856" s="9">
        <f t="shared" si="94"/>
        <v>219.89869000000002</v>
      </c>
      <c r="BD856" s="5" t="str">
        <f t="shared" si="95"/>
        <v>-</v>
      </c>
    </row>
    <row r="857" spans="1:56">
      <c r="A857" s="4" t="s">
        <v>908</v>
      </c>
      <c r="O857" s="5" t="s">
        <v>683</v>
      </c>
      <c r="P857" s="4"/>
      <c r="Q857" s="4" t="s">
        <v>683</v>
      </c>
      <c r="AM857" s="9">
        <v>206.88327000000004</v>
      </c>
      <c r="AN857" s="9"/>
      <c r="AO857" s="9">
        <v>319.36052500000011</v>
      </c>
      <c r="BB857" s="5">
        <f t="shared" si="93"/>
        <v>2</v>
      </c>
      <c r="BC857" s="9">
        <f t="shared" si="94"/>
        <v>263.12189750000005</v>
      </c>
      <c r="BD857" s="5" t="s">
        <v>500</v>
      </c>
    </row>
    <row r="858" spans="1:56">
      <c r="A858" s="4" t="s">
        <v>959</v>
      </c>
      <c r="O858" s="5" t="s">
        <v>683</v>
      </c>
      <c r="P858" s="4"/>
      <c r="Q858" s="4" t="s">
        <v>683</v>
      </c>
      <c r="R858" s="4" t="s">
        <v>683</v>
      </c>
      <c r="S858" s="4" t="s">
        <v>683</v>
      </c>
      <c r="AM858" s="9">
        <v>205.57877999999999</v>
      </c>
      <c r="AN858" s="9"/>
      <c r="AO858" s="9">
        <v>202.12225000000001</v>
      </c>
      <c r="AP858" s="9">
        <v>283.53127000000001</v>
      </c>
      <c r="AQ858" s="9">
        <v>238.84327500000003</v>
      </c>
      <c r="BB858" s="5">
        <f t="shared" si="93"/>
        <v>2</v>
      </c>
      <c r="BC858" s="9">
        <f t="shared" si="94"/>
        <v>203.850515</v>
      </c>
      <c r="BD858" s="5" t="s">
        <v>960</v>
      </c>
    </row>
    <row r="859" spans="1:56">
      <c r="A859" s="4" t="s">
        <v>961</v>
      </c>
      <c r="O859" s="5" t="s">
        <v>683</v>
      </c>
      <c r="P859" s="5" t="s">
        <v>624</v>
      </c>
      <c r="AM859" s="9">
        <v>199.82281</v>
      </c>
      <c r="AN859" s="9">
        <v>274.49196500000005</v>
      </c>
      <c r="BB859" s="5">
        <f t="shared" si="93"/>
        <v>2</v>
      </c>
      <c r="BC859" s="9">
        <f t="shared" si="94"/>
        <v>237.15738750000003</v>
      </c>
      <c r="BD859" s="5" t="s">
        <v>962</v>
      </c>
    </row>
    <row r="860" spans="1:56" ht="15">
      <c r="A860" s="4" t="s">
        <v>963</v>
      </c>
      <c r="O860" s="5" t="s">
        <v>683</v>
      </c>
      <c r="P860" s="5" t="s">
        <v>683</v>
      </c>
      <c r="Q860" s="4" t="s">
        <v>683</v>
      </c>
      <c r="R860" s="4" t="s">
        <v>683</v>
      </c>
      <c r="AM860" s="9">
        <v>198.49621000000002</v>
      </c>
      <c r="AN860" s="9">
        <v>190.50713000000002</v>
      </c>
      <c r="AO860" s="9">
        <v>272.92583999999999</v>
      </c>
      <c r="AP860" s="9">
        <v>351.01467500000001</v>
      </c>
      <c r="BB860" s="5">
        <f t="shared" si="93"/>
        <v>3</v>
      </c>
      <c r="BC860" s="9">
        <f t="shared" si="94"/>
        <v>220.64306000000002</v>
      </c>
      <c r="BD860" s="5">
        <f t="shared" si="95"/>
        <v>220.64306000000002</v>
      </c>
    </row>
    <row r="861" spans="1:56">
      <c r="A861" s="4" t="s">
        <v>699</v>
      </c>
      <c r="O861" s="5" t="s">
        <v>683</v>
      </c>
      <c r="P861" s="5" t="s">
        <v>683</v>
      </c>
      <c r="Q861" s="4" t="s">
        <v>683</v>
      </c>
      <c r="AM861" s="9">
        <v>196.64634000000004</v>
      </c>
      <c r="AN861" s="9">
        <v>215.20400000000004</v>
      </c>
      <c r="AO861" s="9">
        <v>255.54738000000003</v>
      </c>
      <c r="BB861" s="5">
        <f t="shared" si="93"/>
        <v>3</v>
      </c>
      <c r="BC861" s="9">
        <f t="shared" si="94"/>
        <v>222.46590666666671</v>
      </c>
      <c r="BD861" s="5">
        <f t="shared" si="95"/>
        <v>222.46590666666671</v>
      </c>
    </row>
    <row r="862" spans="1:56" ht="15">
      <c r="A862" s="4" t="s">
        <v>964</v>
      </c>
      <c r="O862" s="5" t="s">
        <v>683</v>
      </c>
      <c r="Q862" s="4"/>
      <c r="T862" s="4"/>
      <c r="AM862" s="9">
        <v>193.22666000000004</v>
      </c>
      <c r="AN862" s="9"/>
      <c r="AO862" s="9"/>
      <c r="AP862" s="9"/>
      <c r="AQ862" s="9"/>
      <c r="AR862" s="9"/>
      <c r="AS862" s="9"/>
      <c r="AT862" s="9"/>
      <c r="AU862" s="9"/>
      <c r="BB862" s="5">
        <f t="shared" si="93"/>
        <v>1</v>
      </c>
      <c r="BC862" s="9">
        <f t="shared" si="94"/>
        <v>193.22666000000004</v>
      </c>
      <c r="BD862" s="5" t="str">
        <f t="shared" si="95"/>
        <v>-</v>
      </c>
    </row>
    <row r="863" spans="1:56" ht="15">
      <c r="A863" s="4" t="s">
        <v>923</v>
      </c>
      <c r="O863" s="5" t="s">
        <v>683</v>
      </c>
      <c r="Q863" s="4"/>
      <c r="T863" s="4"/>
      <c r="AM863" s="9">
        <v>188.73833000000002</v>
      </c>
      <c r="AN863" s="9"/>
      <c r="AO863" s="9"/>
      <c r="AP863" s="9"/>
      <c r="AQ863" s="9"/>
      <c r="AR863" s="9"/>
      <c r="AS863" s="9"/>
      <c r="AT863" s="9"/>
      <c r="AU863" s="9"/>
      <c r="BB863" s="5">
        <f t="shared" si="93"/>
        <v>1</v>
      </c>
      <c r="BC863" s="9">
        <f t="shared" si="94"/>
        <v>188.73833000000002</v>
      </c>
      <c r="BD863" s="5" t="str">
        <f t="shared" si="95"/>
        <v>-</v>
      </c>
    </row>
    <row r="864" spans="1:56" ht="15">
      <c r="A864" s="1" t="s">
        <v>925</v>
      </c>
      <c r="B864" s="1"/>
      <c r="C864" s="331"/>
      <c r="D864" s="331"/>
      <c r="E864" s="1"/>
      <c r="F864" s="331"/>
      <c r="G864" s="1"/>
      <c r="H864" s="331"/>
      <c r="I864" s="1"/>
      <c r="J864" s="331"/>
      <c r="K864" s="331"/>
      <c r="L864" s="1"/>
      <c r="M864" s="1"/>
      <c r="N864" s="1"/>
      <c r="O864" s="5" t="s">
        <v>683</v>
      </c>
      <c r="P864" s="5" t="s">
        <v>683</v>
      </c>
      <c r="Q864" s="4" t="s">
        <v>683</v>
      </c>
      <c r="R864" s="4" t="s">
        <v>683</v>
      </c>
      <c r="S864" s="4" t="s">
        <v>683</v>
      </c>
      <c r="T864" s="4" t="s">
        <v>683</v>
      </c>
      <c r="U864" s="24" t="s">
        <v>683</v>
      </c>
      <c r="AM864" s="9">
        <v>186.15883000000002</v>
      </c>
      <c r="AN864" s="9">
        <v>155.57701500000002</v>
      </c>
      <c r="AO864" s="9">
        <v>143.055385</v>
      </c>
      <c r="AP864" s="7">
        <v>166.84574499999999</v>
      </c>
      <c r="AQ864" s="7">
        <v>156.20715000000001</v>
      </c>
      <c r="AR864" s="9">
        <v>161.53197500000002</v>
      </c>
      <c r="AS864" s="9">
        <v>136.08705000000003</v>
      </c>
      <c r="AT864" s="7">
        <v>126.48025500000003</v>
      </c>
      <c r="BB864" s="5">
        <f t="shared" si="93"/>
        <v>3</v>
      </c>
      <c r="BC864" s="9">
        <f t="shared" si="94"/>
        <v>161.59707666666668</v>
      </c>
      <c r="BD864" s="5">
        <f t="shared" si="95"/>
        <v>161.59707666666668</v>
      </c>
    </row>
    <row r="865" spans="1:56">
      <c r="A865" s="4" t="s">
        <v>702</v>
      </c>
      <c r="O865" s="5" t="s">
        <v>683</v>
      </c>
      <c r="P865" s="5" t="s">
        <v>683</v>
      </c>
      <c r="Q865" s="4" t="s">
        <v>683</v>
      </c>
      <c r="R865" s="4" t="s">
        <v>683</v>
      </c>
      <c r="AM865" s="9">
        <v>183.92572000000001</v>
      </c>
      <c r="AN865" s="9">
        <v>337.05589500000002</v>
      </c>
      <c r="AO865" s="9">
        <v>245.83740499999999</v>
      </c>
      <c r="AP865" s="9">
        <v>382.37033999999994</v>
      </c>
      <c r="BB865" s="5">
        <f t="shared" si="93"/>
        <v>3</v>
      </c>
      <c r="BC865" s="9">
        <f t="shared" si="94"/>
        <v>255.60634000000002</v>
      </c>
      <c r="BD865" s="5">
        <f t="shared" si="95"/>
        <v>255.60634000000002</v>
      </c>
    </row>
    <row r="866" spans="1:56">
      <c r="A866" s="4" t="s">
        <v>965</v>
      </c>
      <c r="O866" s="5" t="s">
        <v>683</v>
      </c>
      <c r="Q866" s="4"/>
      <c r="T866" s="4"/>
      <c r="AM866" s="9">
        <v>167.85175000000001</v>
      </c>
      <c r="AN866" s="9"/>
      <c r="AO866" s="9"/>
      <c r="AP866" s="9"/>
      <c r="AQ866" s="9"/>
      <c r="AR866" s="9"/>
      <c r="AS866" s="9"/>
      <c r="AT866" s="9"/>
      <c r="AU866" s="9"/>
      <c r="BB866" s="5">
        <f t="shared" si="93"/>
        <v>1</v>
      </c>
      <c r="BC866" s="9">
        <f t="shared" si="94"/>
        <v>167.85175000000001</v>
      </c>
      <c r="BD866" s="5" t="str">
        <f t="shared" si="95"/>
        <v>-</v>
      </c>
    </row>
    <row r="867" spans="1:56">
      <c r="A867" s="4" t="s">
        <v>966</v>
      </c>
      <c r="O867" s="5" t="s">
        <v>683</v>
      </c>
      <c r="P867" s="5" t="s">
        <v>683</v>
      </c>
      <c r="AM867" s="9">
        <v>166.45882</v>
      </c>
      <c r="AN867" s="9">
        <v>289.47148999999996</v>
      </c>
      <c r="BB867" s="5">
        <f t="shared" si="93"/>
        <v>2</v>
      </c>
      <c r="BC867" s="9">
        <f t="shared" si="94"/>
        <v>227.96515499999998</v>
      </c>
      <c r="BD867" s="5" t="s">
        <v>967</v>
      </c>
    </row>
    <row r="868" spans="1:56">
      <c r="A868" s="4" t="s">
        <v>917</v>
      </c>
      <c r="O868" s="5" t="s">
        <v>683</v>
      </c>
      <c r="Q868" s="4"/>
      <c r="T868" s="4"/>
      <c r="AM868" s="9">
        <v>160.97554</v>
      </c>
      <c r="AN868" s="9"/>
      <c r="AO868" s="9"/>
      <c r="AP868" s="9"/>
      <c r="AQ868" s="9"/>
      <c r="AR868" s="9"/>
      <c r="AS868" s="9"/>
      <c r="AT868" s="9"/>
      <c r="AU868" s="9"/>
      <c r="BB868" s="5">
        <f t="shared" si="93"/>
        <v>1</v>
      </c>
      <c r="BC868" s="9">
        <f t="shared" si="94"/>
        <v>160.97554</v>
      </c>
      <c r="BD868" s="5" t="str">
        <f t="shared" si="95"/>
        <v>-</v>
      </c>
    </row>
    <row r="869" spans="1:56">
      <c r="A869" s="4" t="s">
        <v>968</v>
      </c>
      <c r="O869" s="5" t="s">
        <v>683</v>
      </c>
      <c r="Q869" s="4"/>
      <c r="T869" s="4"/>
      <c r="AM869" s="9">
        <v>142.15255999999999</v>
      </c>
      <c r="AN869" s="9"/>
      <c r="AO869" s="9"/>
      <c r="AP869" s="9"/>
      <c r="AQ869" s="9"/>
      <c r="AR869" s="9"/>
      <c r="AS869" s="9"/>
      <c r="AT869" s="9"/>
      <c r="AU869" s="9"/>
      <c r="BB869" s="5">
        <f t="shared" si="93"/>
        <v>1</v>
      </c>
      <c r="BC869" s="9">
        <f t="shared" si="94"/>
        <v>142.15255999999999</v>
      </c>
      <c r="BD869" s="5" t="str">
        <f t="shared" si="95"/>
        <v>-</v>
      </c>
    </row>
    <row r="870" spans="1:56">
      <c r="A870" s="4" t="s">
        <v>969</v>
      </c>
      <c r="O870" s="5" t="s">
        <v>683</v>
      </c>
      <c r="Q870" s="4"/>
      <c r="T870" s="4"/>
      <c r="AM870" s="9">
        <v>135.09947000000003</v>
      </c>
      <c r="AN870" s="9"/>
      <c r="AO870" s="9"/>
      <c r="AP870" s="9"/>
      <c r="AQ870" s="9"/>
      <c r="AR870" s="9"/>
      <c r="AS870" s="9"/>
      <c r="AT870" s="9"/>
      <c r="AU870" s="9"/>
      <c r="BB870" s="5">
        <f t="shared" si="93"/>
        <v>1</v>
      </c>
      <c r="BC870" s="9">
        <f t="shared" si="94"/>
        <v>135.09947000000003</v>
      </c>
      <c r="BD870" s="5" t="str">
        <f t="shared" si="95"/>
        <v>-</v>
      </c>
    </row>
    <row r="871" spans="1:56">
      <c r="A871" s="4" t="s">
        <v>913</v>
      </c>
      <c r="O871" s="5" t="s">
        <v>683</v>
      </c>
      <c r="Q871" s="4"/>
      <c r="T871" s="4"/>
      <c r="AM871" s="9">
        <v>130.56692000000004</v>
      </c>
      <c r="AN871" s="9"/>
      <c r="AO871" s="9"/>
      <c r="AP871" s="9"/>
      <c r="AQ871" s="9"/>
      <c r="AR871" s="9"/>
      <c r="AS871" s="9"/>
      <c r="AT871" s="9"/>
      <c r="AU871" s="9"/>
      <c r="BB871" s="5">
        <f t="shared" si="93"/>
        <v>1</v>
      </c>
      <c r="BC871" s="9">
        <f t="shared" si="94"/>
        <v>130.56692000000004</v>
      </c>
      <c r="BD871" s="5" t="str">
        <f t="shared" si="95"/>
        <v>-</v>
      </c>
    </row>
    <row r="872" spans="1:56">
      <c r="A872" s="4" t="s">
        <v>970</v>
      </c>
      <c r="O872" s="5" t="s">
        <v>683</v>
      </c>
      <c r="Q872" s="4"/>
      <c r="T872" s="4"/>
      <c r="AM872" s="9">
        <v>120.65427000000003</v>
      </c>
      <c r="AN872" s="9"/>
      <c r="AO872" s="9"/>
      <c r="AP872" s="9"/>
      <c r="AQ872" s="9"/>
      <c r="AR872" s="9"/>
      <c r="AS872" s="9"/>
      <c r="AT872" s="9"/>
      <c r="AU872" s="9"/>
      <c r="BB872" s="5">
        <f t="shared" si="93"/>
        <v>1</v>
      </c>
      <c r="BC872" s="9">
        <f t="shared" si="94"/>
        <v>120.65427000000003</v>
      </c>
      <c r="BD872" s="5" t="str">
        <f t="shared" si="95"/>
        <v>-</v>
      </c>
    </row>
    <row r="873" spans="1:56">
      <c r="A873" s="4" t="s">
        <v>796</v>
      </c>
      <c r="O873" s="5" t="s">
        <v>683</v>
      </c>
      <c r="Q873" s="4"/>
      <c r="T873" s="4"/>
      <c r="AM873" s="9">
        <v>114.02127</v>
      </c>
      <c r="AN873" s="9"/>
      <c r="AO873" s="9"/>
      <c r="AP873" s="9"/>
      <c r="AQ873" s="9"/>
      <c r="AR873" s="9"/>
      <c r="AS873" s="9"/>
      <c r="AT873" s="9"/>
      <c r="AU873" s="9"/>
      <c r="BB873" s="5">
        <f t="shared" si="93"/>
        <v>1</v>
      </c>
      <c r="BC873" s="9">
        <f t="shared" si="94"/>
        <v>114.02127</v>
      </c>
      <c r="BD873" s="5" t="str">
        <f t="shared" si="95"/>
        <v>-</v>
      </c>
    </row>
    <row r="874" spans="1:56">
      <c r="A874" s="4" t="s">
        <v>915</v>
      </c>
      <c r="O874" s="5" t="s">
        <v>683</v>
      </c>
      <c r="Q874" s="4"/>
      <c r="T874" s="4"/>
      <c r="AM874" s="9">
        <v>98.057850000000016</v>
      </c>
      <c r="AN874" s="9"/>
      <c r="AO874" s="9"/>
      <c r="AP874" s="9"/>
      <c r="AQ874" s="9"/>
      <c r="AR874" s="9"/>
      <c r="AS874" s="9"/>
      <c r="AT874" s="9"/>
      <c r="AU874" s="9"/>
      <c r="BB874" s="5">
        <f t="shared" si="93"/>
        <v>1</v>
      </c>
      <c r="BC874" s="9">
        <f t="shared" si="94"/>
        <v>98.057850000000016</v>
      </c>
      <c r="BD874" s="5" t="str">
        <f t="shared" si="95"/>
        <v>-</v>
      </c>
    </row>
    <row r="875" spans="1:56">
      <c r="A875" s="4" t="s">
        <v>872</v>
      </c>
      <c r="O875" s="5" t="s">
        <v>683</v>
      </c>
      <c r="P875" s="5" t="s">
        <v>683</v>
      </c>
      <c r="AM875" s="9">
        <v>78.099890000000002</v>
      </c>
      <c r="AN875" s="9">
        <v>124.12554</v>
      </c>
      <c r="BB875" s="5">
        <f t="shared" si="93"/>
        <v>2</v>
      </c>
      <c r="BC875" s="9">
        <f t="shared" si="94"/>
        <v>101.11271500000001</v>
      </c>
      <c r="BD875" s="5" t="s">
        <v>971</v>
      </c>
    </row>
    <row r="876" spans="1:56" ht="15">
      <c r="A876" s="4" t="s">
        <v>972</v>
      </c>
      <c r="O876" s="5" t="s">
        <v>683</v>
      </c>
      <c r="Q876" s="4"/>
      <c r="T876" s="4"/>
      <c r="AM876" s="9">
        <v>62.843990000000012</v>
      </c>
      <c r="AN876" s="9"/>
      <c r="AO876" s="9"/>
      <c r="AP876" s="9"/>
      <c r="AQ876" s="9"/>
      <c r="AR876" s="9"/>
      <c r="AS876" s="9"/>
      <c r="AT876" s="9"/>
      <c r="AU876" s="9"/>
      <c r="BB876" s="5">
        <f t="shared" si="93"/>
        <v>1</v>
      </c>
      <c r="BC876" s="9">
        <f t="shared" si="94"/>
        <v>62.843990000000012</v>
      </c>
      <c r="BD876" s="5" t="str">
        <f t="shared" si="95"/>
        <v>-</v>
      </c>
    </row>
    <row r="877" spans="1:56">
      <c r="A877" s="1" t="s">
        <v>105</v>
      </c>
      <c r="B877" s="1"/>
      <c r="C877" s="331"/>
      <c r="D877" s="331"/>
      <c r="E877" s="1"/>
      <c r="F877" s="331"/>
      <c r="G877" s="1"/>
      <c r="H877" s="331"/>
      <c r="I877" s="1"/>
      <c r="J877" s="331"/>
      <c r="K877" s="331"/>
      <c r="L877" s="1"/>
      <c r="M877" s="1"/>
      <c r="N877" s="1"/>
      <c r="O877" s="1"/>
      <c r="P877" s="5" t="s">
        <v>464</v>
      </c>
      <c r="Q877" s="4" t="s">
        <v>464</v>
      </c>
      <c r="R877" s="4" t="s">
        <v>464</v>
      </c>
      <c r="AN877" s="9">
        <v>438.53710999999993</v>
      </c>
      <c r="AO877" s="9">
        <v>169.06043</v>
      </c>
      <c r="AP877" s="7">
        <v>359.50860000000006</v>
      </c>
      <c r="BB877" s="5">
        <f>COUNTA(AN877:AP877)</f>
        <v>3</v>
      </c>
      <c r="BC877" s="9">
        <f>AVERAGE(AN877:AP877)</f>
        <v>322.36871333333335</v>
      </c>
      <c r="BD877" s="5">
        <f>IF(BB877=3,BC877,IF(BB877=2,"*",IF(BB877=1,"-")))</f>
        <v>322.36871333333335</v>
      </c>
    </row>
    <row r="878" spans="1:56">
      <c r="A878" s="4" t="s">
        <v>880</v>
      </c>
      <c r="P878" s="5" t="s">
        <v>464</v>
      </c>
      <c r="Q878" s="4" t="s">
        <v>464</v>
      </c>
      <c r="AN878" s="9">
        <v>402.90684499999998</v>
      </c>
      <c r="AO878" s="9">
        <v>149.74366000000001</v>
      </c>
      <c r="BB878" s="5">
        <f t="shared" ref="BB878:BB937" si="96">COUNTA(AN878:AP878)</f>
        <v>2</v>
      </c>
      <c r="BC878" s="9">
        <f t="shared" ref="BC878:BC937" si="97">AVERAGE(AN878:AP878)</f>
        <v>276.32525249999998</v>
      </c>
      <c r="BD878" s="5" t="s">
        <v>973</v>
      </c>
    </row>
    <row r="879" spans="1:56">
      <c r="A879" s="4" t="s">
        <v>934</v>
      </c>
      <c r="P879" s="5" t="s">
        <v>464</v>
      </c>
      <c r="Q879" s="4" t="s">
        <v>464</v>
      </c>
      <c r="R879" s="4" t="s">
        <v>464</v>
      </c>
      <c r="T879" s="4" t="s">
        <v>764</v>
      </c>
      <c r="U879" s="24" t="s">
        <v>764</v>
      </c>
      <c r="AN879" s="9">
        <v>399.60140000000001</v>
      </c>
      <c r="AO879" s="9">
        <v>279.82416000000001</v>
      </c>
      <c r="AP879" s="9">
        <v>433.16069500000003</v>
      </c>
      <c r="AR879" s="9">
        <v>316.57835</v>
      </c>
      <c r="AS879" s="9">
        <v>285.60592500000001</v>
      </c>
      <c r="AW879" s="4"/>
      <c r="AX879" s="4"/>
      <c r="AY879" s="4"/>
      <c r="AZ879" s="4"/>
      <c r="BA879" s="4"/>
      <c r="BB879" s="5">
        <f t="shared" si="96"/>
        <v>3</v>
      </c>
      <c r="BC879" s="9">
        <f t="shared" si="97"/>
        <v>370.86208500000004</v>
      </c>
      <c r="BD879" s="5">
        <f t="shared" ref="BD879:BD937" si="98">IF(BB879=3,BC879,IF(BB879=2,"*",IF(BB879=1,"-")))</f>
        <v>370.86208500000004</v>
      </c>
    </row>
    <row r="880" spans="1:56">
      <c r="A880" s="4" t="s">
        <v>974</v>
      </c>
      <c r="P880" s="5" t="s">
        <v>464</v>
      </c>
      <c r="Q880" s="4" t="s">
        <v>464</v>
      </c>
      <c r="R880" s="4" t="s">
        <v>464</v>
      </c>
      <c r="S880" s="4" t="s">
        <v>764</v>
      </c>
      <c r="T880" s="4" t="s">
        <v>764</v>
      </c>
      <c r="U880" s="24" t="s">
        <v>764</v>
      </c>
      <c r="AN880" s="9">
        <v>382.80148500000001</v>
      </c>
      <c r="AO880" s="9">
        <v>211.74746999999999</v>
      </c>
      <c r="AP880" s="9">
        <v>267.27304999999996</v>
      </c>
      <c r="AQ880" s="9">
        <v>309.24520000000007</v>
      </c>
      <c r="AR880" s="9">
        <v>240.33570000000003</v>
      </c>
      <c r="AS880" s="9">
        <v>190.77245000000005</v>
      </c>
      <c r="AT880" s="9">
        <v>253.15950000000004</v>
      </c>
      <c r="AU880" s="9">
        <v>286.08497499999993</v>
      </c>
      <c r="BB880" s="5">
        <f t="shared" si="96"/>
        <v>3</v>
      </c>
      <c r="BC880" s="9">
        <f t="shared" si="97"/>
        <v>287.27400166666666</v>
      </c>
      <c r="BD880" s="5">
        <f t="shared" si="98"/>
        <v>287.27400166666666</v>
      </c>
    </row>
    <row r="881" spans="1:56">
      <c r="A881" s="4" t="s">
        <v>883</v>
      </c>
      <c r="P881" s="5" t="s">
        <v>464</v>
      </c>
      <c r="Q881" s="4" t="s">
        <v>884</v>
      </c>
      <c r="AN881" s="9">
        <v>373.1173050000001</v>
      </c>
      <c r="AO881" s="9">
        <v>191.56472500000001</v>
      </c>
      <c r="BB881" s="5">
        <f t="shared" si="96"/>
        <v>2</v>
      </c>
      <c r="BC881" s="9">
        <f t="shared" si="97"/>
        <v>282.34101500000008</v>
      </c>
      <c r="BD881" s="5" t="s">
        <v>975</v>
      </c>
    </row>
    <row r="882" spans="1:56">
      <c r="A882" s="58" t="s">
        <v>406</v>
      </c>
      <c r="B882" s="58"/>
      <c r="C882" s="11"/>
      <c r="D882" s="11"/>
      <c r="E882" s="58"/>
      <c r="F882" s="11"/>
      <c r="G882" s="58"/>
      <c r="H882" s="11"/>
      <c r="I882" s="58"/>
      <c r="J882" s="11"/>
      <c r="K882" s="11"/>
      <c r="L882" s="58"/>
      <c r="M882" s="58"/>
      <c r="N882" s="58"/>
      <c r="O882" s="58"/>
      <c r="P882" s="5" t="s">
        <v>464</v>
      </c>
      <c r="AN882" s="9">
        <v>372.47980000000001</v>
      </c>
      <c r="BB882" s="5">
        <f t="shared" si="96"/>
        <v>1</v>
      </c>
      <c r="BC882" s="9">
        <f t="shared" si="97"/>
        <v>372.47980000000001</v>
      </c>
      <c r="BD882" s="5" t="str">
        <f t="shared" si="98"/>
        <v>-</v>
      </c>
    </row>
    <row r="883" spans="1:56">
      <c r="A883" s="58" t="s">
        <v>106</v>
      </c>
      <c r="B883" s="58"/>
      <c r="C883" s="11"/>
      <c r="D883" s="11"/>
      <c r="E883" s="58"/>
      <c r="F883" s="11"/>
      <c r="G883" s="58"/>
      <c r="H883" s="11"/>
      <c r="I883" s="58"/>
      <c r="J883" s="11"/>
      <c r="K883" s="11"/>
      <c r="L883" s="58"/>
      <c r="M883" s="58"/>
      <c r="N883" s="58"/>
      <c r="O883" s="58"/>
      <c r="P883" s="5" t="s">
        <v>464</v>
      </c>
      <c r="AN883" s="9">
        <v>355.93415000000005</v>
      </c>
      <c r="BB883" s="5">
        <f t="shared" si="96"/>
        <v>1</v>
      </c>
      <c r="BC883" s="9">
        <f t="shared" si="97"/>
        <v>355.93415000000005</v>
      </c>
      <c r="BD883" s="5" t="str">
        <f t="shared" si="98"/>
        <v>-</v>
      </c>
    </row>
    <row r="884" spans="1:56">
      <c r="A884" s="4" t="s">
        <v>976</v>
      </c>
      <c r="P884" s="5" t="s">
        <v>464</v>
      </c>
      <c r="Q884" s="4" t="s">
        <v>464</v>
      </c>
      <c r="AN884" s="9">
        <v>349.36011000000008</v>
      </c>
      <c r="AO884" s="9">
        <v>315.97401000000002</v>
      </c>
      <c r="BB884" s="5">
        <f t="shared" si="96"/>
        <v>2</v>
      </c>
      <c r="BC884" s="9">
        <f t="shared" si="97"/>
        <v>332.66706000000005</v>
      </c>
      <c r="BD884" s="5" t="s">
        <v>977</v>
      </c>
    </row>
    <row r="885" spans="1:56">
      <c r="A885" s="4" t="s">
        <v>932</v>
      </c>
      <c r="P885" s="5" t="s">
        <v>464</v>
      </c>
      <c r="Q885" s="4" t="s">
        <v>464</v>
      </c>
      <c r="R885" s="4" t="s">
        <v>464</v>
      </c>
      <c r="S885" s="4" t="s">
        <v>764</v>
      </c>
      <c r="T885" s="4" t="s">
        <v>764</v>
      </c>
      <c r="U885" s="24" t="s">
        <v>764</v>
      </c>
      <c r="AN885" s="9">
        <v>348.67101499999995</v>
      </c>
      <c r="AO885" s="9">
        <v>264.82621000000006</v>
      </c>
      <c r="AP885" s="9">
        <v>426.06952666666672</v>
      </c>
      <c r="AQ885" s="9">
        <v>315.32545000000005</v>
      </c>
      <c r="AR885" s="9">
        <v>298.650825</v>
      </c>
      <c r="AS885" s="9">
        <v>413.67810000000003</v>
      </c>
      <c r="AT885" s="9">
        <v>272.96637499999997</v>
      </c>
      <c r="AU885" s="9">
        <v>308.58190000000002</v>
      </c>
      <c r="AV885" s="9">
        <v>390.40732499999996</v>
      </c>
      <c r="BB885" s="5">
        <f t="shared" si="96"/>
        <v>3</v>
      </c>
      <c r="BC885" s="9">
        <f t="shared" si="97"/>
        <v>346.52225055555556</v>
      </c>
      <c r="BD885" s="5">
        <f t="shared" si="98"/>
        <v>346.52225055555556</v>
      </c>
    </row>
    <row r="886" spans="1:56">
      <c r="A886" s="51" t="s">
        <v>763</v>
      </c>
      <c r="B886" s="51"/>
      <c r="C886" s="57"/>
      <c r="D886" s="57"/>
      <c r="E886" s="51"/>
      <c r="F886" s="57"/>
      <c r="G886" s="51"/>
      <c r="H886" s="57"/>
      <c r="I886" s="51"/>
      <c r="J886" s="57"/>
      <c r="K886" s="57"/>
      <c r="L886" s="51"/>
      <c r="M886" s="51"/>
      <c r="N886" s="51"/>
      <c r="O886" s="51"/>
      <c r="P886" s="5" t="s">
        <v>464</v>
      </c>
      <c r="Q886" s="4" t="s">
        <v>464</v>
      </c>
      <c r="R886" s="4" t="s">
        <v>764</v>
      </c>
      <c r="S886" s="4" t="s">
        <v>764</v>
      </c>
      <c r="T886" s="4" t="s">
        <v>764</v>
      </c>
      <c r="U886" s="24" t="s">
        <v>764</v>
      </c>
      <c r="AN886" s="9">
        <v>339.25215500000002</v>
      </c>
      <c r="AO886" s="9">
        <v>277.84531500000003</v>
      </c>
      <c r="AP886" s="9">
        <v>425.21583499999997</v>
      </c>
      <c r="AQ886" s="9">
        <v>394.11075000000005</v>
      </c>
      <c r="AR886" s="9">
        <v>315.12277500000005</v>
      </c>
      <c r="AS886" s="9">
        <v>336.14570000000003</v>
      </c>
      <c r="AT886" s="9">
        <v>247.79782500000005</v>
      </c>
      <c r="AU886" s="9">
        <v>364.09642500000001</v>
      </c>
      <c r="BB886" s="5">
        <f t="shared" si="96"/>
        <v>3</v>
      </c>
      <c r="BC886" s="9">
        <f t="shared" si="97"/>
        <v>347.43776833333339</v>
      </c>
      <c r="BD886" s="5">
        <f t="shared" si="98"/>
        <v>347.43776833333339</v>
      </c>
    </row>
    <row r="887" spans="1:56">
      <c r="A887" s="4" t="s">
        <v>978</v>
      </c>
      <c r="P887" s="5" t="s">
        <v>464</v>
      </c>
      <c r="Q887" s="4" t="s">
        <v>464</v>
      </c>
      <c r="R887" s="4" t="s">
        <v>464</v>
      </c>
      <c r="AN887" s="9">
        <v>338.13560000000001</v>
      </c>
      <c r="AO887" s="9">
        <v>229.16646499999996</v>
      </c>
      <c r="AP887" s="9">
        <v>344.13477999999998</v>
      </c>
      <c r="BB887" s="5">
        <f t="shared" si="96"/>
        <v>3</v>
      </c>
      <c r="BC887" s="9">
        <f t="shared" si="97"/>
        <v>303.81228166666665</v>
      </c>
      <c r="BD887" s="5">
        <f t="shared" si="98"/>
        <v>303.81228166666665</v>
      </c>
    </row>
    <row r="888" spans="1:56">
      <c r="A888" s="58" t="s">
        <v>399</v>
      </c>
      <c r="B888" s="58"/>
      <c r="C888" s="11"/>
      <c r="D888" s="11"/>
      <c r="E888" s="58"/>
      <c r="F888" s="11"/>
      <c r="G888" s="58"/>
      <c r="H888" s="11"/>
      <c r="I888" s="58"/>
      <c r="J888" s="11"/>
      <c r="K888" s="11"/>
      <c r="L888" s="58"/>
      <c r="M888" s="58"/>
      <c r="N888" s="58"/>
      <c r="O888" s="58"/>
      <c r="P888" s="5" t="s">
        <v>464</v>
      </c>
      <c r="AN888" s="9">
        <v>314.05044000000004</v>
      </c>
      <c r="BB888" s="5">
        <f t="shared" si="96"/>
        <v>1</v>
      </c>
      <c r="BC888" s="9">
        <f t="shared" si="97"/>
        <v>314.05044000000004</v>
      </c>
      <c r="BD888" s="5" t="str">
        <f t="shared" si="98"/>
        <v>-</v>
      </c>
    </row>
    <row r="889" spans="1:56">
      <c r="A889" s="4" t="s">
        <v>806</v>
      </c>
      <c r="P889" s="5" t="s">
        <v>464</v>
      </c>
      <c r="Q889" s="4" t="s">
        <v>464</v>
      </c>
      <c r="AN889" s="9">
        <v>309.93798000000004</v>
      </c>
      <c r="AO889" s="9">
        <v>118.38431</v>
      </c>
      <c r="BB889" s="5">
        <f t="shared" si="96"/>
        <v>2</v>
      </c>
      <c r="BC889" s="9">
        <f t="shared" si="97"/>
        <v>214.16114500000003</v>
      </c>
      <c r="BD889" s="5" t="s">
        <v>979</v>
      </c>
    </row>
    <row r="890" spans="1:56">
      <c r="A890" s="4" t="s">
        <v>879</v>
      </c>
      <c r="P890" s="5" t="s">
        <v>464</v>
      </c>
      <c r="Q890" s="4" t="s">
        <v>464</v>
      </c>
      <c r="R890" s="4" t="s">
        <v>464</v>
      </c>
      <c r="S890" s="4" t="s">
        <v>764</v>
      </c>
      <c r="T890" s="4" t="s">
        <v>764</v>
      </c>
      <c r="AN890" s="9">
        <v>259.30976500000003</v>
      </c>
      <c r="AO890" s="9">
        <v>182.53647500000002</v>
      </c>
      <c r="AP890" s="9">
        <v>279.34142499999996</v>
      </c>
      <c r="AQ890" s="9">
        <v>281.92706666666663</v>
      </c>
      <c r="AR890" s="9">
        <v>222.2055</v>
      </c>
      <c r="BB890" s="5">
        <f t="shared" si="96"/>
        <v>3</v>
      </c>
      <c r="BC890" s="9">
        <f t="shared" si="97"/>
        <v>240.39588833333335</v>
      </c>
      <c r="BD890" s="5">
        <f t="shared" si="98"/>
        <v>240.39588833333335</v>
      </c>
    </row>
    <row r="891" spans="1:56">
      <c r="A891" s="4" t="s">
        <v>765</v>
      </c>
      <c r="P891" s="5" t="s">
        <v>464</v>
      </c>
      <c r="Q891" s="4" t="s">
        <v>464</v>
      </c>
      <c r="R891" s="4" t="s">
        <v>464</v>
      </c>
      <c r="AN891" s="9">
        <v>258.59487500000006</v>
      </c>
      <c r="AO891" s="9">
        <v>175.50181000000001</v>
      </c>
      <c r="AP891" s="9">
        <v>298.88298000000003</v>
      </c>
      <c r="BB891" s="5">
        <f t="shared" si="96"/>
        <v>3</v>
      </c>
      <c r="BC891" s="9">
        <f t="shared" si="97"/>
        <v>244.32655500000001</v>
      </c>
      <c r="BD891" s="5">
        <f t="shared" si="98"/>
        <v>244.32655500000001</v>
      </c>
    </row>
    <row r="892" spans="1:56">
      <c r="A892" s="58" t="s">
        <v>881</v>
      </c>
      <c r="B892" s="58"/>
      <c r="C892" s="11"/>
      <c r="D892" s="11"/>
      <c r="E892" s="58"/>
      <c r="F892" s="11"/>
      <c r="G892" s="58"/>
      <c r="H892" s="11"/>
      <c r="I892" s="58"/>
      <c r="J892" s="11"/>
      <c r="K892" s="11"/>
      <c r="L892" s="58"/>
      <c r="M892" s="58"/>
      <c r="N892" s="58"/>
      <c r="O892" s="58"/>
      <c r="P892" s="5" t="s">
        <v>464</v>
      </c>
      <c r="AN892" s="9">
        <v>239.90455500000004</v>
      </c>
      <c r="BB892" s="5">
        <f t="shared" si="96"/>
        <v>1</v>
      </c>
      <c r="BC892" s="9">
        <f t="shared" si="97"/>
        <v>239.90455500000004</v>
      </c>
      <c r="BD892" s="5" t="str">
        <f t="shared" si="98"/>
        <v>-</v>
      </c>
    </row>
    <row r="893" spans="1:56">
      <c r="A893" s="51" t="s">
        <v>980</v>
      </c>
      <c r="B893" s="51"/>
      <c r="C893" s="57"/>
      <c r="D893" s="57"/>
      <c r="E893" s="51"/>
      <c r="F893" s="57"/>
      <c r="G893" s="51"/>
      <c r="H893" s="57"/>
      <c r="I893" s="51"/>
      <c r="J893" s="57"/>
      <c r="K893" s="57"/>
      <c r="L893" s="51"/>
      <c r="M893" s="51"/>
      <c r="N893" s="51"/>
      <c r="O893" s="51"/>
      <c r="P893" s="5" t="s">
        <v>464</v>
      </c>
      <c r="Q893" s="4" t="s">
        <v>464</v>
      </c>
      <c r="R893" s="4" t="s">
        <v>764</v>
      </c>
      <c r="AN893" s="9">
        <v>216.59324500000002</v>
      </c>
      <c r="AO893" s="9">
        <v>151.79620500000001</v>
      </c>
      <c r="AP893" s="9">
        <v>256.41335500000002</v>
      </c>
      <c r="BB893" s="5">
        <f t="shared" si="96"/>
        <v>3</v>
      </c>
      <c r="BC893" s="9">
        <f t="shared" si="97"/>
        <v>208.26760166666668</v>
      </c>
      <c r="BD893" s="5">
        <f t="shared" si="98"/>
        <v>208.26760166666668</v>
      </c>
    </row>
    <row r="894" spans="1:56">
      <c r="A894" s="4" t="s">
        <v>935</v>
      </c>
      <c r="P894" s="5" t="s">
        <v>464</v>
      </c>
      <c r="Q894" s="4" t="s">
        <v>464</v>
      </c>
      <c r="R894" s="4" t="s">
        <v>464</v>
      </c>
      <c r="S894" s="4" t="s">
        <v>764</v>
      </c>
      <c r="T894" s="4" t="s">
        <v>764</v>
      </c>
      <c r="U894" s="24" t="s">
        <v>764</v>
      </c>
      <c r="AN894" s="9">
        <v>157.58902500000002</v>
      </c>
      <c r="AO894" s="9">
        <v>162.30951000000005</v>
      </c>
      <c r="AP894" s="9">
        <v>270.59692000000001</v>
      </c>
      <c r="AQ894" s="9">
        <v>155.01566666666668</v>
      </c>
      <c r="AR894" s="9">
        <v>217.17547500000003</v>
      </c>
      <c r="AS894" s="9">
        <v>275.82225</v>
      </c>
      <c r="AT894" s="9">
        <v>319.93169999999998</v>
      </c>
      <c r="AU894" s="9">
        <v>284.31617500000004</v>
      </c>
      <c r="BB894" s="5">
        <f t="shared" si="96"/>
        <v>3</v>
      </c>
      <c r="BC894" s="9">
        <f t="shared" si="97"/>
        <v>196.83181833333333</v>
      </c>
      <c r="BD894" s="5">
        <f t="shared" si="98"/>
        <v>196.83181833333333</v>
      </c>
    </row>
    <row r="895" spans="1:56">
      <c r="A895" s="1" t="s">
        <v>981</v>
      </c>
      <c r="B895" s="1"/>
      <c r="C895" s="331"/>
      <c r="D895" s="331"/>
      <c r="E895" s="1"/>
      <c r="F895" s="331"/>
      <c r="G895" s="1"/>
      <c r="H895" s="331"/>
      <c r="I895" s="1"/>
      <c r="J895" s="331"/>
      <c r="K895" s="331"/>
      <c r="L895" s="1"/>
      <c r="M895" s="1"/>
      <c r="N895" s="1"/>
      <c r="O895" s="1"/>
      <c r="P895" s="5" t="s">
        <v>884</v>
      </c>
      <c r="Q895" s="4" t="s">
        <v>884</v>
      </c>
      <c r="AN895" s="9">
        <v>369.25910999999996</v>
      </c>
      <c r="AO895" s="7">
        <v>315.21858500000002</v>
      </c>
      <c r="BB895" s="5">
        <f t="shared" si="96"/>
        <v>2</v>
      </c>
      <c r="BC895" s="9">
        <f t="shared" si="97"/>
        <v>342.23884750000002</v>
      </c>
      <c r="BD895" s="5" t="s">
        <v>982</v>
      </c>
    </row>
    <row r="896" spans="1:56">
      <c r="A896" s="4" t="s">
        <v>430</v>
      </c>
      <c r="P896" s="5" t="s">
        <v>884</v>
      </c>
      <c r="Q896" s="4" t="s">
        <v>884</v>
      </c>
      <c r="AN896" s="9">
        <v>338.17245000000008</v>
      </c>
      <c r="AO896" s="9">
        <v>252.35985500000004</v>
      </c>
      <c r="BB896" s="5">
        <f t="shared" si="96"/>
        <v>2</v>
      </c>
      <c r="BC896" s="9">
        <f t="shared" si="97"/>
        <v>295.26615250000009</v>
      </c>
      <c r="BD896" s="5" t="s">
        <v>911</v>
      </c>
    </row>
    <row r="897" spans="1:56">
      <c r="A897" s="4" t="s">
        <v>983</v>
      </c>
      <c r="P897" s="5" t="s">
        <v>884</v>
      </c>
      <c r="AN897" s="9">
        <v>324.56006000000008</v>
      </c>
      <c r="BB897" s="5">
        <f t="shared" si="96"/>
        <v>1</v>
      </c>
      <c r="BC897" s="9">
        <f t="shared" si="97"/>
        <v>324.56006000000008</v>
      </c>
      <c r="BD897" s="5" t="str">
        <f t="shared" si="98"/>
        <v>-</v>
      </c>
    </row>
    <row r="898" spans="1:56">
      <c r="A898" s="4" t="s">
        <v>984</v>
      </c>
      <c r="P898" s="5" t="s">
        <v>884</v>
      </c>
      <c r="AN898" s="9">
        <v>321.02246000000008</v>
      </c>
      <c r="BB898" s="5">
        <f t="shared" si="96"/>
        <v>1</v>
      </c>
      <c r="BC898" s="9">
        <f t="shared" si="97"/>
        <v>321.02246000000008</v>
      </c>
      <c r="BD898" s="5" t="str">
        <f t="shared" si="98"/>
        <v>-</v>
      </c>
    </row>
    <row r="899" spans="1:56">
      <c r="A899" s="4" t="s">
        <v>105</v>
      </c>
      <c r="P899" s="5" t="s">
        <v>884</v>
      </c>
      <c r="AN899" s="9">
        <v>314.75427500000001</v>
      </c>
      <c r="BB899" s="5">
        <f t="shared" si="96"/>
        <v>1</v>
      </c>
      <c r="BC899" s="9">
        <f t="shared" si="97"/>
        <v>314.75427500000001</v>
      </c>
      <c r="BD899" s="5" t="str">
        <f t="shared" si="98"/>
        <v>-</v>
      </c>
    </row>
    <row r="900" spans="1:56">
      <c r="A900" s="1" t="s">
        <v>106</v>
      </c>
      <c r="B900" s="1"/>
      <c r="C900" s="331"/>
      <c r="D900" s="331"/>
      <c r="E900" s="1"/>
      <c r="F900" s="331"/>
      <c r="G900" s="1"/>
      <c r="H900" s="331"/>
      <c r="I900" s="1"/>
      <c r="J900" s="331"/>
      <c r="K900" s="331"/>
      <c r="L900" s="1"/>
      <c r="M900" s="1"/>
      <c r="N900" s="1"/>
      <c r="O900" s="1"/>
      <c r="P900" s="5" t="s">
        <v>884</v>
      </c>
      <c r="Q900" s="4" t="s">
        <v>884</v>
      </c>
      <c r="R900" s="4" t="s">
        <v>985</v>
      </c>
      <c r="S900" s="4" t="s">
        <v>985</v>
      </c>
      <c r="T900" s="4" t="s">
        <v>985</v>
      </c>
      <c r="U900" s="24" t="s">
        <v>985</v>
      </c>
      <c r="AN900" s="9">
        <v>301.76464999999996</v>
      </c>
      <c r="AO900" s="7">
        <v>212.76821500000005</v>
      </c>
      <c r="AP900" s="7">
        <v>257.71047500000003</v>
      </c>
      <c r="AQ900" s="7">
        <v>326.54627500000004</v>
      </c>
      <c r="AR900" s="7">
        <v>188.32192499999999</v>
      </c>
      <c r="AS900" s="7">
        <v>261.11909999999995</v>
      </c>
      <c r="AT900" s="7">
        <v>274.53250000000003</v>
      </c>
      <c r="AU900" s="7">
        <v>251.90660000000005</v>
      </c>
      <c r="AV900" s="7">
        <v>264.4171750000001</v>
      </c>
      <c r="AW900" s="7">
        <v>348.10352500000005</v>
      </c>
      <c r="AX900" s="7">
        <v>412.01985000000013</v>
      </c>
      <c r="AY900" s="7">
        <v>266.628175</v>
      </c>
      <c r="AZ900" s="7">
        <v>350</v>
      </c>
      <c r="BA900" s="7">
        <v>160</v>
      </c>
      <c r="BB900" s="5">
        <f t="shared" si="96"/>
        <v>3</v>
      </c>
      <c r="BC900" s="9">
        <f t="shared" si="97"/>
        <v>257.41444666666666</v>
      </c>
      <c r="BD900" s="5">
        <f t="shared" si="98"/>
        <v>257.41444666666666</v>
      </c>
    </row>
    <row r="901" spans="1:56">
      <c r="A901" s="4" t="s">
        <v>986</v>
      </c>
      <c r="P901" s="5" t="s">
        <v>884</v>
      </c>
      <c r="Q901" s="4" t="s">
        <v>884</v>
      </c>
      <c r="AN901" s="9">
        <v>293.197025</v>
      </c>
      <c r="AO901" s="9">
        <v>225.23457000000002</v>
      </c>
      <c r="BB901" s="5">
        <f t="shared" si="96"/>
        <v>2</v>
      </c>
      <c r="BC901" s="9">
        <f t="shared" si="97"/>
        <v>259.21579750000001</v>
      </c>
      <c r="BD901" s="5" t="s">
        <v>758</v>
      </c>
    </row>
    <row r="902" spans="1:56" ht="15">
      <c r="A902" s="4" t="s">
        <v>987</v>
      </c>
      <c r="P902" s="5" t="s">
        <v>884</v>
      </c>
      <c r="Q902" s="4" t="s">
        <v>683</v>
      </c>
      <c r="R902" s="4" t="s">
        <v>764</v>
      </c>
      <c r="S902" s="4" t="s">
        <v>764</v>
      </c>
      <c r="T902" s="4" t="s">
        <v>764</v>
      </c>
      <c r="AN902" s="9">
        <v>287.4398266666667</v>
      </c>
      <c r="AO902" s="9">
        <v>269.03448000000003</v>
      </c>
      <c r="AP902" s="9">
        <v>307.553785</v>
      </c>
      <c r="AQ902" s="9">
        <v>344.48301250000009</v>
      </c>
      <c r="AR902" s="9">
        <v>244.77612500000004</v>
      </c>
      <c r="BB902" s="5">
        <f t="shared" si="96"/>
        <v>3</v>
      </c>
      <c r="BC902" s="9">
        <f t="shared" si="97"/>
        <v>288.00936388888891</v>
      </c>
      <c r="BD902" s="5">
        <f t="shared" si="98"/>
        <v>288.00936388888891</v>
      </c>
    </row>
    <row r="903" spans="1:56">
      <c r="A903" s="4" t="s">
        <v>988</v>
      </c>
      <c r="P903" s="5" t="s">
        <v>884</v>
      </c>
      <c r="AN903" s="9">
        <v>221.17370000000003</v>
      </c>
      <c r="BB903" s="5">
        <f t="shared" si="96"/>
        <v>1</v>
      </c>
      <c r="BC903" s="9">
        <f t="shared" si="97"/>
        <v>221.17370000000003</v>
      </c>
      <c r="BD903" s="5" t="str">
        <f t="shared" si="98"/>
        <v>-</v>
      </c>
    </row>
    <row r="904" spans="1:56">
      <c r="A904" s="1" t="s">
        <v>545</v>
      </c>
      <c r="B904" s="1"/>
      <c r="C904" s="331"/>
      <c r="D904" s="331"/>
      <c r="E904" s="1"/>
      <c r="F904" s="331"/>
      <c r="G904" s="1"/>
      <c r="H904" s="331"/>
      <c r="I904" s="1"/>
      <c r="J904" s="331"/>
      <c r="K904" s="331"/>
      <c r="L904" s="1"/>
      <c r="M904" s="1"/>
      <c r="N904" s="1"/>
      <c r="O904" s="1"/>
      <c r="P904" s="5" t="s">
        <v>884</v>
      </c>
      <c r="Q904" s="4" t="s">
        <v>464</v>
      </c>
      <c r="R904" s="4" t="s">
        <v>464</v>
      </c>
      <c r="AN904" s="9">
        <v>202.55462333333335</v>
      </c>
      <c r="AO904" s="9">
        <v>163.16074500000002</v>
      </c>
      <c r="AP904" s="7">
        <v>255.05359000000007</v>
      </c>
      <c r="BB904" s="5">
        <f t="shared" si="96"/>
        <v>3</v>
      </c>
      <c r="BC904" s="9">
        <f t="shared" si="97"/>
        <v>206.92298611111116</v>
      </c>
      <c r="BD904" s="5">
        <f t="shared" si="98"/>
        <v>206.92298611111116</v>
      </c>
    </row>
    <row r="905" spans="1:56">
      <c r="A905" s="4" t="s">
        <v>406</v>
      </c>
      <c r="P905" s="5" t="s">
        <v>884</v>
      </c>
      <c r="Q905" s="4" t="s">
        <v>884</v>
      </c>
      <c r="AN905" s="9">
        <v>160.02849499999999</v>
      </c>
      <c r="AO905" s="9">
        <v>278.17549100000002</v>
      </c>
      <c r="BB905" s="5">
        <f t="shared" si="96"/>
        <v>2</v>
      </c>
      <c r="BC905" s="9">
        <f t="shared" si="97"/>
        <v>219.10199299999999</v>
      </c>
      <c r="BD905" s="5" t="s">
        <v>906</v>
      </c>
    </row>
    <row r="906" spans="1:56">
      <c r="A906" s="4" t="s">
        <v>989</v>
      </c>
      <c r="P906" s="5" t="s">
        <v>884</v>
      </c>
      <c r="AN906" s="9">
        <v>153.61659499999999</v>
      </c>
      <c r="BB906" s="5">
        <f t="shared" si="96"/>
        <v>1</v>
      </c>
      <c r="BC906" s="9">
        <f t="shared" si="97"/>
        <v>153.61659499999999</v>
      </c>
      <c r="BD906" s="5" t="str">
        <f t="shared" si="98"/>
        <v>-</v>
      </c>
    </row>
    <row r="907" spans="1:56">
      <c r="A907" s="4" t="s">
        <v>430</v>
      </c>
      <c r="P907" s="5" t="s">
        <v>624</v>
      </c>
      <c r="AN907" s="9">
        <v>405.68165000000005</v>
      </c>
      <c r="BB907" s="5">
        <f t="shared" si="96"/>
        <v>1</v>
      </c>
      <c r="BC907" s="9">
        <f t="shared" si="97"/>
        <v>405.68165000000005</v>
      </c>
      <c r="BD907" s="5" t="str">
        <f t="shared" si="98"/>
        <v>-</v>
      </c>
    </row>
    <row r="908" spans="1:56">
      <c r="A908" s="4" t="s">
        <v>953</v>
      </c>
      <c r="P908" s="5" t="s">
        <v>624</v>
      </c>
      <c r="AN908" s="9">
        <v>391.15538000000015</v>
      </c>
      <c r="BB908" s="5">
        <f t="shared" si="96"/>
        <v>1</v>
      </c>
      <c r="BC908" s="9">
        <f t="shared" si="97"/>
        <v>391.15538000000015</v>
      </c>
      <c r="BD908" s="5" t="str">
        <f t="shared" si="98"/>
        <v>-</v>
      </c>
    </row>
    <row r="909" spans="1:56" ht="15">
      <c r="A909" s="1" t="s">
        <v>902</v>
      </c>
      <c r="B909" s="1"/>
      <c r="C909" s="331"/>
      <c r="D909" s="331"/>
      <c r="E909" s="1"/>
      <c r="F909" s="331"/>
      <c r="G909" s="1"/>
      <c r="H909" s="331"/>
      <c r="I909" s="1"/>
      <c r="J909" s="331"/>
      <c r="K909" s="331"/>
      <c r="L909" s="1"/>
      <c r="M909" s="1"/>
      <c r="N909" s="1"/>
      <c r="O909" s="1"/>
      <c r="P909" s="5" t="s">
        <v>624</v>
      </c>
      <c r="Q909" s="4" t="s">
        <v>624</v>
      </c>
      <c r="R909" s="4" t="s">
        <v>853</v>
      </c>
      <c r="S909" s="4" t="s">
        <v>853</v>
      </c>
      <c r="T909" s="4" t="s">
        <v>853</v>
      </c>
      <c r="U909" s="24" t="s">
        <v>853</v>
      </c>
      <c r="AN909" s="9">
        <v>381.99815500000005</v>
      </c>
      <c r="AO909" s="9">
        <v>311.68835500000006</v>
      </c>
      <c r="AP909" s="7">
        <v>297.47162500000007</v>
      </c>
      <c r="AQ909" s="7">
        <v>368.00252500000005</v>
      </c>
      <c r="AR909" s="7">
        <v>384.71400000000006</v>
      </c>
      <c r="AS909" s="7">
        <v>381.90971500000012</v>
      </c>
      <c r="BB909" s="5">
        <f t="shared" si="96"/>
        <v>3</v>
      </c>
      <c r="BC909" s="9">
        <f t="shared" si="97"/>
        <v>330.38604500000002</v>
      </c>
      <c r="BD909" s="5">
        <f t="shared" si="98"/>
        <v>330.38604500000002</v>
      </c>
    </row>
    <row r="910" spans="1:56" ht="15">
      <c r="A910" s="1" t="s">
        <v>893</v>
      </c>
      <c r="B910" s="1"/>
      <c r="C910" s="331"/>
      <c r="D910" s="331"/>
      <c r="E910" s="1"/>
      <c r="F910" s="331"/>
      <c r="G910" s="1"/>
      <c r="H910" s="331"/>
      <c r="I910" s="1"/>
      <c r="J910" s="331"/>
      <c r="K910" s="331"/>
      <c r="L910" s="1"/>
      <c r="M910" s="1"/>
      <c r="N910" s="1"/>
      <c r="O910" s="1"/>
      <c r="P910" s="5" t="s">
        <v>624</v>
      </c>
      <c r="Q910" s="4" t="s">
        <v>624</v>
      </c>
      <c r="R910" s="4" t="s">
        <v>853</v>
      </c>
      <c r="S910" s="4" t="s">
        <v>853</v>
      </c>
      <c r="T910" s="4" t="s">
        <v>853</v>
      </c>
      <c r="U910" s="24" t="s">
        <v>853</v>
      </c>
      <c r="AN910" s="9">
        <v>375.38726500000007</v>
      </c>
      <c r="AO910" s="9">
        <v>296.31822</v>
      </c>
      <c r="AP910" s="7">
        <v>324.47899000000007</v>
      </c>
      <c r="AQ910" s="7">
        <v>273.04007500000006</v>
      </c>
      <c r="AR910" s="7">
        <v>339.42535000000004</v>
      </c>
      <c r="AS910" s="7">
        <v>380.05247500000002</v>
      </c>
      <c r="BB910" s="5">
        <f t="shared" si="96"/>
        <v>3</v>
      </c>
      <c r="BC910" s="9">
        <f t="shared" si="97"/>
        <v>332.06149166666671</v>
      </c>
      <c r="BD910" s="5">
        <f t="shared" si="98"/>
        <v>332.06149166666671</v>
      </c>
    </row>
    <row r="911" spans="1:56">
      <c r="A911" s="4" t="s">
        <v>904</v>
      </c>
      <c r="P911" s="5" t="s">
        <v>624</v>
      </c>
      <c r="Q911" s="4" t="s">
        <v>624</v>
      </c>
      <c r="AN911" s="9">
        <v>372.41715500000009</v>
      </c>
      <c r="AO911" s="9">
        <v>260.40052500000002</v>
      </c>
      <c r="BB911" s="5">
        <f t="shared" si="96"/>
        <v>2</v>
      </c>
      <c r="BC911" s="9">
        <f t="shared" si="97"/>
        <v>316.40884000000005</v>
      </c>
      <c r="BD911" s="5" t="s">
        <v>940</v>
      </c>
    </row>
    <row r="912" spans="1:56">
      <c r="A912" s="4" t="s">
        <v>943</v>
      </c>
      <c r="P912" s="5" t="s">
        <v>624</v>
      </c>
      <c r="Q912" s="4" t="s">
        <v>884</v>
      </c>
      <c r="AN912" s="9">
        <v>366.56169</v>
      </c>
      <c r="AO912" s="9">
        <v>217.38920500000003</v>
      </c>
      <c r="BB912" s="5">
        <f t="shared" si="96"/>
        <v>2</v>
      </c>
      <c r="BC912" s="9">
        <f t="shared" si="97"/>
        <v>291.97544750000003</v>
      </c>
      <c r="BD912" s="5" t="s">
        <v>990</v>
      </c>
    </row>
    <row r="913" spans="1:56">
      <c r="A913" s="4" t="s">
        <v>946</v>
      </c>
      <c r="P913" s="5" t="s">
        <v>624</v>
      </c>
      <c r="AN913" s="9">
        <v>364.84448000000003</v>
      </c>
      <c r="BB913" s="5">
        <f t="shared" si="96"/>
        <v>1</v>
      </c>
      <c r="BC913" s="9">
        <f t="shared" si="97"/>
        <v>364.84448000000003</v>
      </c>
      <c r="BD913" s="5" t="str">
        <f t="shared" si="98"/>
        <v>-</v>
      </c>
    </row>
    <row r="914" spans="1:56">
      <c r="A914" s="4" t="s">
        <v>860</v>
      </c>
      <c r="P914" s="5" t="s">
        <v>624</v>
      </c>
      <c r="AN914" s="9">
        <v>352.02805000000006</v>
      </c>
      <c r="BB914" s="5">
        <f t="shared" si="96"/>
        <v>1</v>
      </c>
      <c r="BC914" s="9">
        <f t="shared" si="97"/>
        <v>352.02805000000006</v>
      </c>
      <c r="BD914" s="5" t="str">
        <f t="shared" si="98"/>
        <v>-</v>
      </c>
    </row>
    <row r="915" spans="1:56">
      <c r="A915" s="4" t="s">
        <v>429</v>
      </c>
      <c r="P915" s="5" t="s">
        <v>624</v>
      </c>
      <c r="Q915" s="4" t="s">
        <v>683</v>
      </c>
      <c r="R915" s="4" t="s">
        <v>764</v>
      </c>
      <c r="AN915" s="9">
        <v>343.0882400000001</v>
      </c>
      <c r="AO915" s="9">
        <v>230.53728500000005</v>
      </c>
      <c r="AP915" s="9">
        <v>346.65163500000006</v>
      </c>
      <c r="BB915" s="5">
        <f t="shared" si="96"/>
        <v>3</v>
      </c>
      <c r="BC915" s="9">
        <f t="shared" si="97"/>
        <v>306.75905333333338</v>
      </c>
      <c r="BD915" s="5">
        <f t="shared" si="98"/>
        <v>306.75905333333338</v>
      </c>
    </row>
    <row r="916" spans="1:56">
      <c r="A916" s="4" t="s">
        <v>951</v>
      </c>
      <c r="P916" s="5" t="s">
        <v>624</v>
      </c>
      <c r="AN916" s="9">
        <v>321.36148000000009</v>
      </c>
      <c r="BB916" s="5">
        <f t="shared" si="96"/>
        <v>1</v>
      </c>
      <c r="BC916" s="9">
        <f t="shared" si="97"/>
        <v>321.36148000000009</v>
      </c>
      <c r="BD916" s="5" t="str">
        <f t="shared" si="98"/>
        <v>-</v>
      </c>
    </row>
    <row r="917" spans="1:56">
      <c r="A917" s="4" t="s">
        <v>991</v>
      </c>
      <c r="P917" s="5" t="s">
        <v>624</v>
      </c>
      <c r="AN917" s="9">
        <v>288.8450400000001</v>
      </c>
      <c r="BB917" s="5">
        <f t="shared" si="96"/>
        <v>1</v>
      </c>
      <c r="BC917" s="9">
        <f t="shared" si="97"/>
        <v>288.8450400000001</v>
      </c>
      <c r="BD917" s="5" t="str">
        <f t="shared" si="98"/>
        <v>-</v>
      </c>
    </row>
    <row r="918" spans="1:56">
      <c r="A918" s="4" t="s">
        <v>961</v>
      </c>
      <c r="P918" s="5" t="s">
        <v>624</v>
      </c>
      <c r="AN918" s="9">
        <v>274.49196500000005</v>
      </c>
      <c r="BB918" s="5">
        <f t="shared" si="96"/>
        <v>1</v>
      </c>
      <c r="BC918" s="9">
        <f t="shared" si="97"/>
        <v>274.49196500000005</v>
      </c>
      <c r="BD918" s="5" t="str">
        <f t="shared" si="98"/>
        <v>-</v>
      </c>
    </row>
    <row r="919" spans="1:56">
      <c r="A919" s="4" t="s">
        <v>992</v>
      </c>
      <c r="P919" s="5" t="s">
        <v>624</v>
      </c>
      <c r="AN919" s="9">
        <v>269.81938500000007</v>
      </c>
      <c r="BB919" s="5">
        <f t="shared" si="96"/>
        <v>1</v>
      </c>
      <c r="BC919" s="9">
        <f t="shared" si="97"/>
        <v>269.81938500000007</v>
      </c>
      <c r="BD919" s="5" t="str">
        <f t="shared" si="98"/>
        <v>-</v>
      </c>
    </row>
    <row r="920" spans="1:56">
      <c r="A920" s="4" t="s">
        <v>638</v>
      </c>
      <c r="P920" s="5" t="s">
        <v>624</v>
      </c>
      <c r="Q920" s="4" t="s">
        <v>624</v>
      </c>
      <c r="AN920" s="9">
        <v>250.81215499999999</v>
      </c>
      <c r="AO920" s="9">
        <v>270.04785499999997</v>
      </c>
      <c r="BB920" s="5">
        <f t="shared" si="96"/>
        <v>2</v>
      </c>
      <c r="BC920" s="9">
        <f t="shared" si="97"/>
        <v>260.43000499999999</v>
      </c>
      <c r="BD920" s="5" t="s">
        <v>993</v>
      </c>
    </row>
    <row r="921" spans="1:56">
      <c r="A921" s="4" t="s">
        <v>950</v>
      </c>
      <c r="P921" s="5" t="s">
        <v>624</v>
      </c>
      <c r="Q921" s="4" t="s">
        <v>624</v>
      </c>
      <c r="AN921" s="9">
        <v>248.46112500000001</v>
      </c>
      <c r="AO921" s="9">
        <v>239.97825500000002</v>
      </c>
      <c r="BB921" s="5">
        <f t="shared" si="96"/>
        <v>2</v>
      </c>
      <c r="BC921" s="9">
        <f t="shared" si="97"/>
        <v>244.21969000000001</v>
      </c>
      <c r="BD921" s="5" t="s">
        <v>994</v>
      </c>
    </row>
    <row r="922" spans="1:56">
      <c r="A922" s="4" t="s">
        <v>903</v>
      </c>
      <c r="P922" s="5" t="s">
        <v>624</v>
      </c>
      <c r="AN922" s="9">
        <v>232.46085500000007</v>
      </c>
      <c r="BB922" s="5">
        <f t="shared" si="96"/>
        <v>1</v>
      </c>
      <c r="BC922" s="9">
        <f t="shared" si="97"/>
        <v>232.46085500000007</v>
      </c>
      <c r="BD922" s="5" t="str">
        <f t="shared" si="98"/>
        <v>-</v>
      </c>
    </row>
    <row r="923" spans="1:56">
      <c r="A923" s="4" t="s">
        <v>949</v>
      </c>
      <c r="P923" s="5" t="s">
        <v>624</v>
      </c>
      <c r="AN923" s="9">
        <v>227.45294000000001</v>
      </c>
      <c r="BB923" s="5">
        <f t="shared" si="96"/>
        <v>1</v>
      </c>
      <c r="BC923" s="9">
        <f t="shared" si="97"/>
        <v>227.45294000000001</v>
      </c>
      <c r="BD923" s="5" t="str">
        <f t="shared" si="98"/>
        <v>-</v>
      </c>
    </row>
    <row r="924" spans="1:56">
      <c r="A924" s="4" t="s">
        <v>995</v>
      </c>
      <c r="P924" s="5" t="s">
        <v>624</v>
      </c>
      <c r="AN924" s="9">
        <v>200.95778999999999</v>
      </c>
      <c r="BB924" s="5">
        <f t="shared" si="96"/>
        <v>1</v>
      </c>
      <c r="BC924" s="9">
        <f t="shared" si="97"/>
        <v>200.95778999999999</v>
      </c>
      <c r="BD924" s="5" t="str">
        <f t="shared" si="98"/>
        <v>-</v>
      </c>
    </row>
    <row r="925" spans="1:56">
      <c r="A925" s="4" t="s">
        <v>702</v>
      </c>
      <c r="P925" s="5" t="s">
        <v>683</v>
      </c>
      <c r="Q925" s="4" t="s">
        <v>683</v>
      </c>
      <c r="R925" s="4" t="s">
        <v>683</v>
      </c>
      <c r="AN925" s="9">
        <v>337.05589500000002</v>
      </c>
      <c r="AO925" s="9">
        <v>245.83740499999999</v>
      </c>
      <c r="AP925" s="9">
        <v>382.37033999999994</v>
      </c>
      <c r="BB925" s="5">
        <f t="shared" si="96"/>
        <v>3</v>
      </c>
      <c r="BC925" s="9">
        <f t="shared" si="97"/>
        <v>321.75454666666661</v>
      </c>
      <c r="BD925" s="5">
        <f t="shared" si="98"/>
        <v>321.75454666666661</v>
      </c>
    </row>
    <row r="926" spans="1:56">
      <c r="A926" s="4" t="s">
        <v>996</v>
      </c>
      <c r="P926" s="5" t="s">
        <v>683</v>
      </c>
      <c r="AN926" s="9">
        <v>301.86414500000012</v>
      </c>
      <c r="BB926" s="5">
        <f t="shared" si="96"/>
        <v>1</v>
      </c>
      <c r="BC926" s="9">
        <f t="shared" si="97"/>
        <v>301.86414500000012</v>
      </c>
      <c r="BD926" s="5" t="str">
        <f t="shared" si="98"/>
        <v>-</v>
      </c>
    </row>
    <row r="927" spans="1:56">
      <c r="A927" s="4" t="s">
        <v>997</v>
      </c>
      <c r="P927" s="5" t="s">
        <v>683</v>
      </c>
      <c r="AN927" s="9">
        <v>300.02164500000003</v>
      </c>
      <c r="BB927" s="5">
        <f t="shared" si="96"/>
        <v>1</v>
      </c>
      <c r="BC927" s="9">
        <f t="shared" si="97"/>
        <v>300.02164500000003</v>
      </c>
      <c r="BD927" s="5" t="str">
        <f t="shared" si="98"/>
        <v>-</v>
      </c>
    </row>
    <row r="928" spans="1:56">
      <c r="A928" s="4" t="s">
        <v>966</v>
      </c>
      <c r="P928" s="5" t="s">
        <v>683</v>
      </c>
      <c r="AN928" s="9">
        <v>289.47148999999996</v>
      </c>
      <c r="BB928" s="5">
        <f t="shared" si="96"/>
        <v>1</v>
      </c>
      <c r="BC928" s="9">
        <f t="shared" si="97"/>
        <v>289.47148999999996</v>
      </c>
      <c r="BD928" s="5" t="str">
        <f t="shared" si="98"/>
        <v>-</v>
      </c>
    </row>
    <row r="929" spans="1:57">
      <c r="A929" s="51" t="s">
        <v>998</v>
      </c>
      <c r="B929" s="51"/>
      <c r="C929" s="57"/>
      <c r="D929" s="57"/>
      <c r="E929" s="51"/>
      <c r="F929" s="57"/>
      <c r="G929" s="51"/>
      <c r="H929" s="57"/>
      <c r="I929" s="51"/>
      <c r="J929" s="57"/>
      <c r="K929" s="57"/>
      <c r="L929" s="51"/>
      <c r="M929" s="51"/>
      <c r="N929" s="51"/>
      <c r="O929" s="51"/>
      <c r="P929" s="5" t="s">
        <v>683</v>
      </c>
      <c r="Q929" s="4" t="s">
        <v>624</v>
      </c>
      <c r="R929" s="4" t="s">
        <v>764</v>
      </c>
      <c r="AN929" s="9">
        <v>278.40543500000007</v>
      </c>
      <c r="AO929" s="9">
        <v>264.44358416666665</v>
      </c>
      <c r="AP929" s="9">
        <v>323.36612000000002</v>
      </c>
      <c r="BB929" s="5">
        <f t="shared" si="96"/>
        <v>3</v>
      </c>
      <c r="BC929" s="9">
        <f t="shared" si="97"/>
        <v>288.73837972222225</v>
      </c>
      <c r="BD929" s="5">
        <f t="shared" si="98"/>
        <v>288.73837972222225</v>
      </c>
    </row>
    <row r="930" spans="1:57">
      <c r="A930" s="4" t="s">
        <v>999</v>
      </c>
      <c r="P930" s="5" t="s">
        <v>683</v>
      </c>
      <c r="AN930" s="9">
        <v>251.67813000000004</v>
      </c>
      <c r="BB930" s="5">
        <f t="shared" si="96"/>
        <v>1</v>
      </c>
      <c r="BC930" s="9">
        <f t="shared" si="97"/>
        <v>251.67813000000004</v>
      </c>
      <c r="BD930" s="5" t="str">
        <f t="shared" si="98"/>
        <v>-</v>
      </c>
    </row>
    <row r="931" spans="1:57">
      <c r="A931" s="4" t="s">
        <v>1000</v>
      </c>
      <c r="P931" s="5" t="s">
        <v>683</v>
      </c>
      <c r="AN931" s="9">
        <v>230.52991499999999</v>
      </c>
      <c r="BB931" s="5">
        <f t="shared" si="96"/>
        <v>1</v>
      </c>
      <c r="BC931" s="9">
        <f t="shared" si="97"/>
        <v>230.52991499999999</v>
      </c>
      <c r="BD931" s="5" t="str">
        <f t="shared" si="98"/>
        <v>-</v>
      </c>
    </row>
    <row r="932" spans="1:57">
      <c r="A932" s="4" t="s">
        <v>1001</v>
      </c>
      <c r="P932" s="5" t="s">
        <v>683</v>
      </c>
      <c r="AN932" s="9">
        <v>228.09413000000006</v>
      </c>
      <c r="BB932" s="5">
        <f t="shared" si="96"/>
        <v>1</v>
      </c>
      <c r="BC932" s="9">
        <f t="shared" si="97"/>
        <v>228.09413000000006</v>
      </c>
      <c r="BD932" s="5" t="str">
        <f t="shared" si="98"/>
        <v>-</v>
      </c>
    </row>
    <row r="933" spans="1:57">
      <c r="A933" s="4" t="s">
        <v>699</v>
      </c>
      <c r="P933" s="5" t="s">
        <v>683</v>
      </c>
      <c r="Q933" s="4" t="s">
        <v>683</v>
      </c>
      <c r="AN933" s="9">
        <v>215.20400000000004</v>
      </c>
      <c r="AO933" s="9">
        <v>255.54738000000003</v>
      </c>
      <c r="BB933" s="5">
        <f t="shared" si="96"/>
        <v>2</v>
      </c>
      <c r="BC933" s="9">
        <f t="shared" si="97"/>
        <v>235.37569000000002</v>
      </c>
      <c r="BD933" s="5" t="s">
        <v>1002</v>
      </c>
    </row>
    <row r="934" spans="1:57">
      <c r="A934" s="4" t="s">
        <v>1003</v>
      </c>
      <c r="P934" s="5" t="s">
        <v>683</v>
      </c>
      <c r="Q934" s="4" t="s">
        <v>683</v>
      </c>
      <c r="R934" s="4" t="s">
        <v>683</v>
      </c>
      <c r="AN934" s="9">
        <v>190.50713000000002</v>
      </c>
      <c r="AO934" s="9">
        <v>272.92583999999999</v>
      </c>
      <c r="AP934" s="9">
        <v>351.01467500000001</v>
      </c>
      <c r="BB934" s="5">
        <f t="shared" si="96"/>
        <v>3</v>
      </c>
      <c r="BC934" s="9">
        <f t="shared" si="97"/>
        <v>271.48254833333334</v>
      </c>
      <c r="BD934" s="5">
        <f t="shared" si="98"/>
        <v>271.48254833333334</v>
      </c>
    </row>
    <row r="935" spans="1:57" ht="15">
      <c r="A935" s="1" t="s">
        <v>925</v>
      </c>
      <c r="B935" s="1"/>
      <c r="C935" s="331"/>
      <c r="D935" s="331"/>
      <c r="E935" s="1"/>
      <c r="F935" s="331"/>
      <c r="G935" s="1"/>
      <c r="H935" s="331"/>
      <c r="I935" s="1"/>
      <c r="J935" s="331"/>
      <c r="K935" s="331"/>
      <c r="L935" s="1"/>
      <c r="M935" s="1"/>
      <c r="N935" s="1"/>
      <c r="O935" s="1"/>
      <c r="P935" s="5" t="s">
        <v>683</v>
      </c>
      <c r="Q935" s="4" t="s">
        <v>683</v>
      </c>
      <c r="R935" s="4" t="s">
        <v>683</v>
      </c>
      <c r="S935" s="4" t="s">
        <v>683</v>
      </c>
      <c r="T935" s="4" t="s">
        <v>683</v>
      </c>
      <c r="U935" s="24" t="s">
        <v>683</v>
      </c>
      <c r="AN935" s="9">
        <v>155.57701500000002</v>
      </c>
      <c r="AO935" s="9">
        <v>143.055385</v>
      </c>
      <c r="AP935" s="7">
        <v>166.84574499999999</v>
      </c>
      <c r="AQ935" s="7">
        <v>156.20715000000001</v>
      </c>
      <c r="AR935" s="9">
        <v>161.53197500000002</v>
      </c>
      <c r="AS935" s="9">
        <v>136.08705000000003</v>
      </c>
      <c r="AT935" s="7">
        <v>126.48025500000003</v>
      </c>
      <c r="BB935" s="5">
        <f t="shared" si="96"/>
        <v>3</v>
      </c>
      <c r="BC935" s="9">
        <f t="shared" si="97"/>
        <v>155.15938166666669</v>
      </c>
      <c r="BD935" s="5">
        <f t="shared" si="98"/>
        <v>155.15938166666669</v>
      </c>
    </row>
    <row r="936" spans="1:57">
      <c r="A936" s="4" t="s">
        <v>872</v>
      </c>
      <c r="P936" s="5" t="s">
        <v>683</v>
      </c>
      <c r="AN936" s="9">
        <v>124.12554</v>
      </c>
      <c r="BB936" s="5">
        <f t="shared" si="96"/>
        <v>1</v>
      </c>
      <c r="BC936" s="9">
        <f t="shared" si="97"/>
        <v>124.12554</v>
      </c>
      <c r="BD936" s="5" t="str">
        <f t="shared" si="98"/>
        <v>-</v>
      </c>
    </row>
    <row r="937" spans="1:57">
      <c r="A937" s="4" t="s">
        <v>1004</v>
      </c>
      <c r="P937" s="5" t="s">
        <v>683</v>
      </c>
      <c r="AN937" s="9">
        <v>84.298060000000007</v>
      </c>
      <c r="BB937" s="5">
        <f t="shared" si="96"/>
        <v>1</v>
      </c>
      <c r="BC937" s="9">
        <f t="shared" si="97"/>
        <v>84.298060000000007</v>
      </c>
      <c r="BD937" s="5" t="str">
        <f t="shared" si="98"/>
        <v>-</v>
      </c>
    </row>
    <row r="938" spans="1:57">
      <c r="P938" s="4"/>
      <c r="Q938" s="4"/>
      <c r="AN938" s="9"/>
      <c r="AO938" s="9"/>
    </row>
    <row r="939" spans="1:57" s="13" customFormat="1">
      <c r="A939" s="13" t="s">
        <v>1005</v>
      </c>
      <c r="C939" s="15"/>
      <c r="D939" s="15"/>
      <c r="F939" s="15"/>
      <c r="H939" s="15"/>
      <c r="J939" s="15"/>
      <c r="K939" s="15"/>
      <c r="P939" s="15"/>
      <c r="Q939" s="15"/>
      <c r="T939" s="37"/>
      <c r="U939" s="37"/>
      <c r="AL939" s="15"/>
      <c r="AU939" s="14"/>
      <c r="AV939" s="14"/>
      <c r="AW939" s="14"/>
      <c r="AX939" s="14"/>
      <c r="AY939" s="14"/>
      <c r="AZ939" s="15"/>
      <c r="BA939" s="15"/>
      <c r="BB939" s="15"/>
      <c r="BC939" s="14"/>
      <c r="BD939" s="15"/>
      <c r="BE939" s="15"/>
    </row>
    <row r="940" spans="1:57" s="13" customFormat="1">
      <c r="C940" s="15"/>
      <c r="D940" s="15"/>
      <c r="F940" s="15"/>
      <c r="H940" s="15"/>
      <c r="J940" s="15"/>
      <c r="K940" s="15"/>
      <c r="P940" s="15"/>
      <c r="Q940" s="15"/>
      <c r="T940" s="37"/>
      <c r="U940" s="37"/>
      <c r="AL940" s="15"/>
      <c r="AU940" s="14"/>
      <c r="AV940" s="14"/>
      <c r="AW940" s="14"/>
      <c r="AX940" s="14"/>
      <c r="AY940" s="14"/>
      <c r="AZ940" s="15"/>
      <c r="BA940" s="15"/>
      <c r="BB940" s="15"/>
      <c r="BC940" s="14"/>
      <c r="BD940" s="15"/>
      <c r="BE940" s="15"/>
    </row>
    <row r="941" spans="1:57">
      <c r="A941" s="1" t="s">
        <v>105</v>
      </c>
      <c r="B941" s="1"/>
      <c r="C941" s="331"/>
      <c r="D941" s="331"/>
      <c r="E941" s="1"/>
      <c r="F941" s="331"/>
      <c r="G941" s="1"/>
      <c r="H941" s="331"/>
      <c r="I941" s="1"/>
      <c r="J941" s="331"/>
      <c r="K941" s="331"/>
      <c r="L941" s="1"/>
      <c r="M941" s="1"/>
      <c r="N941" s="1"/>
      <c r="O941" s="1"/>
      <c r="P941" s="5" t="s">
        <v>464</v>
      </c>
      <c r="Q941" s="4" t="s">
        <v>464</v>
      </c>
      <c r="R941" s="4" t="s">
        <v>464</v>
      </c>
      <c r="AN941" s="9">
        <v>438.53710999999993</v>
      </c>
      <c r="AO941" s="9">
        <v>169.06043</v>
      </c>
      <c r="AP941" s="7">
        <v>359.50860000000006</v>
      </c>
      <c r="BC941" s="9">
        <f>AVERAGE(AO941:AQ941)</f>
        <v>264.28451500000006</v>
      </c>
      <c r="BD941" s="331" t="s">
        <v>605</v>
      </c>
    </row>
    <row r="942" spans="1:57">
      <c r="A942" s="4" t="s">
        <v>880</v>
      </c>
      <c r="P942" s="5" t="s">
        <v>464</v>
      </c>
      <c r="Q942" s="4" t="s">
        <v>464</v>
      </c>
      <c r="AN942" s="9">
        <v>402.90684499999998</v>
      </c>
      <c r="AO942" s="9">
        <v>149.74366000000001</v>
      </c>
      <c r="BC942" s="9">
        <f>AVERAGE(AO942:AQ942)</f>
        <v>149.74366000000001</v>
      </c>
      <c r="BD942" s="5" t="s">
        <v>31</v>
      </c>
    </row>
    <row r="943" spans="1:57">
      <c r="A943" s="4" t="s">
        <v>934</v>
      </c>
      <c r="P943" s="5" t="s">
        <v>464</v>
      </c>
      <c r="Q943" s="4" t="s">
        <v>464</v>
      </c>
      <c r="R943" s="4" t="s">
        <v>464</v>
      </c>
      <c r="T943" s="4" t="s">
        <v>764</v>
      </c>
      <c r="U943" s="24" t="s">
        <v>764</v>
      </c>
      <c r="AN943" s="9">
        <v>399.60140000000001</v>
      </c>
      <c r="AO943" s="9">
        <v>279.82416000000001</v>
      </c>
      <c r="AP943" s="9">
        <v>433.16069500000003</v>
      </c>
      <c r="AR943" s="9">
        <v>316.57835</v>
      </c>
      <c r="AS943" s="9">
        <v>285.60592500000001</v>
      </c>
      <c r="AW943" s="4"/>
      <c r="AX943" s="4"/>
      <c r="AY943" s="4"/>
      <c r="AZ943" s="4"/>
      <c r="BA943" s="4"/>
      <c r="BC943" s="9">
        <f>AVERAGE(AO943:AQ943)</f>
        <v>356.49242750000002</v>
      </c>
      <c r="BD943" s="5" t="s">
        <v>1006</v>
      </c>
    </row>
    <row r="944" spans="1:57">
      <c r="A944" s="4" t="s">
        <v>974</v>
      </c>
      <c r="P944" s="5" t="s">
        <v>464</v>
      </c>
      <c r="Q944" s="4" t="s">
        <v>464</v>
      </c>
      <c r="R944" s="4" t="s">
        <v>464</v>
      </c>
      <c r="S944" s="4" t="s">
        <v>764</v>
      </c>
      <c r="T944" s="4" t="s">
        <v>764</v>
      </c>
      <c r="U944" s="24" t="s">
        <v>764</v>
      </c>
      <c r="AN944" s="9">
        <v>382.80148500000001</v>
      </c>
      <c r="AO944" s="9">
        <v>211.74746999999999</v>
      </c>
      <c r="AP944" s="9">
        <v>267.27304999999996</v>
      </c>
      <c r="AQ944" s="9">
        <v>309.24520000000007</v>
      </c>
      <c r="AR944" s="9">
        <v>240.33570000000003</v>
      </c>
      <c r="AS944" s="9">
        <v>190.77245000000005</v>
      </c>
      <c r="AT944" s="9">
        <v>253.15950000000004</v>
      </c>
      <c r="AU944" s="9">
        <v>286.08497499999993</v>
      </c>
      <c r="BC944" s="9">
        <f>AVERAGE(AO944:AQ944)</f>
        <v>262.75524000000001</v>
      </c>
      <c r="BD944" s="5">
        <v>263</v>
      </c>
    </row>
    <row r="945" spans="1:56">
      <c r="A945" s="4" t="s">
        <v>883</v>
      </c>
      <c r="P945" s="5" t="s">
        <v>464</v>
      </c>
      <c r="Q945" s="4" t="s">
        <v>884</v>
      </c>
      <c r="AN945" s="9">
        <v>373.1173050000001</v>
      </c>
      <c r="AO945" s="9">
        <v>191.56472500000001</v>
      </c>
      <c r="BC945" s="9">
        <f>AVERAGE(AO945:AQ945)</f>
        <v>191.56472500000001</v>
      </c>
      <c r="BD945" s="5" t="s">
        <v>31</v>
      </c>
    </row>
    <row r="946" spans="1:56">
      <c r="A946" s="58" t="s">
        <v>406</v>
      </c>
      <c r="B946" s="58"/>
      <c r="C946" s="11"/>
      <c r="D946" s="11"/>
      <c r="E946" s="58"/>
      <c r="F946" s="11"/>
      <c r="G946" s="58"/>
      <c r="H946" s="11"/>
      <c r="I946" s="58"/>
      <c r="J946" s="11"/>
      <c r="K946" s="11"/>
      <c r="L946" s="58"/>
      <c r="M946" s="58"/>
      <c r="N946" s="58"/>
      <c r="O946" s="58"/>
      <c r="P946" s="5" t="s">
        <v>464</v>
      </c>
      <c r="AN946" s="9">
        <v>372.47980000000001</v>
      </c>
    </row>
    <row r="947" spans="1:56">
      <c r="A947" s="58" t="s">
        <v>106</v>
      </c>
      <c r="B947" s="58"/>
      <c r="C947" s="11"/>
      <c r="D947" s="11"/>
      <c r="E947" s="58"/>
      <c r="F947" s="11"/>
      <c r="G947" s="58"/>
      <c r="H947" s="11"/>
      <c r="I947" s="58"/>
      <c r="J947" s="11"/>
      <c r="K947" s="11"/>
      <c r="L947" s="58"/>
      <c r="M947" s="58"/>
      <c r="N947" s="58"/>
      <c r="O947" s="58"/>
      <c r="P947" s="5" t="s">
        <v>464</v>
      </c>
      <c r="AN947" s="9">
        <v>355.93415000000005</v>
      </c>
    </row>
    <row r="948" spans="1:56">
      <c r="A948" s="4" t="s">
        <v>976</v>
      </c>
      <c r="P948" s="5" t="s">
        <v>464</v>
      </c>
      <c r="Q948" s="4" t="s">
        <v>464</v>
      </c>
      <c r="AN948" s="9">
        <v>349.36011000000008</v>
      </c>
      <c r="AO948" s="9">
        <v>315.97401000000002</v>
      </c>
      <c r="BC948" s="9">
        <f>AVERAGE(AO948:AQ948)</f>
        <v>315.97401000000002</v>
      </c>
      <c r="BD948" s="5" t="s">
        <v>31</v>
      </c>
    </row>
    <row r="949" spans="1:56">
      <c r="A949" s="4" t="s">
        <v>932</v>
      </c>
      <c r="P949" s="5" t="s">
        <v>464</v>
      </c>
      <c r="Q949" s="4" t="s">
        <v>464</v>
      </c>
      <c r="R949" s="4" t="s">
        <v>464</v>
      </c>
      <c r="S949" s="4" t="s">
        <v>764</v>
      </c>
      <c r="T949" s="4" t="s">
        <v>764</v>
      </c>
      <c r="U949" s="24" t="s">
        <v>764</v>
      </c>
      <c r="AN949" s="9">
        <v>348.67101499999995</v>
      </c>
      <c r="AO949" s="9">
        <v>264.82621000000006</v>
      </c>
      <c r="AP949" s="9">
        <v>426.06952666666672</v>
      </c>
      <c r="AQ949" s="9">
        <v>315.32545000000005</v>
      </c>
      <c r="AR949" s="9">
        <v>298.650825</v>
      </c>
      <c r="AS949" s="9">
        <v>413.67810000000003</v>
      </c>
      <c r="AT949" s="9">
        <v>272.96637499999997</v>
      </c>
      <c r="AU949" s="9">
        <v>308.58190000000002</v>
      </c>
      <c r="AV949" s="9">
        <v>390.40732499999996</v>
      </c>
      <c r="BC949" s="9">
        <f>AVERAGE(AO949:AQ949)</f>
        <v>335.40706222222229</v>
      </c>
      <c r="BD949" s="5">
        <v>335</v>
      </c>
    </row>
    <row r="950" spans="1:56">
      <c r="A950" s="51" t="s">
        <v>763</v>
      </c>
      <c r="B950" s="51"/>
      <c r="C950" s="57"/>
      <c r="D950" s="57"/>
      <c r="E950" s="51"/>
      <c r="F950" s="57"/>
      <c r="G950" s="51"/>
      <c r="H950" s="57"/>
      <c r="I950" s="51"/>
      <c r="J950" s="57"/>
      <c r="K950" s="57"/>
      <c r="L950" s="51"/>
      <c r="M950" s="51"/>
      <c r="N950" s="51"/>
      <c r="O950" s="51"/>
      <c r="P950" s="5" t="s">
        <v>464</v>
      </c>
      <c r="Q950" s="4" t="s">
        <v>464</v>
      </c>
      <c r="R950" s="4" t="s">
        <v>764</v>
      </c>
      <c r="S950" s="4" t="s">
        <v>764</v>
      </c>
      <c r="T950" s="4" t="s">
        <v>764</v>
      </c>
      <c r="U950" s="24" t="s">
        <v>764</v>
      </c>
      <c r="AN950" s="9">
        <v>339.25215500000002</v>
      </c>
      <c r="AO950" s="9">
        <v>277.84531500000003</v>
      </c>
      <c r="AP950" s="9">
        <v>425.21583499999997</v>
      </c>
      <c r="AQ950" s="9">
        <v>394.11075000000005</v>
      </c>
      <c r="AR950" s="9">
        <v>315.12277500000005</v>
      </c>
      <c r="AS950" s="9">
        <v>336.14570000000003</v>
      </c>
      <c r="AT950" s="9">
        <v>247.79782500000005</v>
      </c>
      <c r="AU950" s="9">
        <v>364.09642500000001</v>
      </c>
      <c r="BC950" s="9">
        <f>AVERAGE(AO950:AQ950)</f>
        <v>365.72396666666668</v>
      </c>
      <c r="BD950" s="5">
        <v>366</v>
      </c>
    </row>
    <row r="951" spans="1:56">
      <c r="A951" s="4" t="s">
        <v>978</v>
      </c>
      <c r="P951" s="5" t="s">
        <v>464</v>
      </c>
      <c r="Q951" s="4" t="s">
        <v>464</v>
      </c>
      <c r="R951" s="4" t="s">
        <v>464</v>
      </c>
      <c r="AN951" s="9">
        <v>338.13560000000001</v>
      </c>
      <c r="AO951" s="9">
        <v>229.16646499999996</v>
      </c>
      <c r="AP951" s="9">
        <v>344.13477999999998</v>
      </c>
      <c r="BC951" s="9">
        <f>AVERAGE(AO951:AQ951)</f>
        <v>286.65062249999994</v>
      </c>
      <c r="BD951" s="5" t="s">
        <v>1007</v>
      </c>
    </row>
    <row r="952" spans="1:56">
      <c r="A952" s="58" t="s">
        <v>399</v>
      </c>
      <c r="B952" s="58"/>
      <c r="C952" s="11"/>
      <c r="D952" s="11"/>
      <c r="E952" s="58"/>
      <c r="F952" s="11"/>
      <c r="G952" s="58"/>
      <c r="H952" s="11"/>
      <c r="I952" s="58"/>
      <c r="J952" s="11"/>
      <c r="K952" s="11"/>
      <c r="L952" s="58"/>
      <c r="M952" s="58"/>
      <c r="N952" s="58"/>
      <c r="O952" s="58"/>
      <c r="P952" s="5" t="s">
        <v>464</v>
      </c>
      <c r="AN952" s="9">
        <v>314.05044000000004</v>
      </c>
    </row>
    <row r="953" spans="1:56">
      <c r="A953" s="4" t="s">
        <v>806</v>
      </c>
      <c r="P953" s="5" t="s">
        <v>464</v>
      </c>
      <c r="Q953" s="4" t="s">
        <v>464</v>
      </c>
      <c r="AN953" s="9">
        <v>309.93798000000004</v>
      </c>
      <c r="AO953" s="9">
        <v>118.38431</v>
      </c>
      <c r="BC953" s="9">
        <f>AVERAGE(AO953:AQ953)</f>
        <v>118.38431</v>
      </c>
      <c r="BD953" s="5" t="s">
        <v>31</v>
      </c>
    </row>
    <row r="954" spans="1:56">
      <c r="A954" s="4" t="s">
        <v>879</v>
      </c>
      <c r="P954" s="5" t="s">
        <v>464</v>
      </c>
      <c r="Q954" s="4" t="s">
        <v>464</v>
      </c>
      <c r="R954" s="4" t="s">
        <v>464</v>
      </c>
      <c r="S954" s="4" t="s">
        <v>764</v>
      </c>
      <c r="T954" s="4" t="s">
        <v>764</v>
      </c>
      <c r="AN954" s="9">
        <v>259.30976500000003</v>
      </c>
      <c r="AO954" s="9">
        <v>182.53647500000002</v>
      </c>
      <c r="AP954" s="9">
        <v>279.34142499999996</v>
      </c>
      <c r="AQ954" s="9">
        <v>281.92706666666663</v>
      </c>
      <c r="AR954" s="9">
        <v>222.2055</v>
      </c>
      <c r="BC954" s="9">
        <f>AVERAGE(AO954:AQ954)</f>
        <v>247.93498888888885</v>
      </c>
      <c r="BD954" s="5">
        <v>248</v>
      </c>
    </row>
    <row r="955" spans="1:56">
      <c r="A955" s="4" t="s">
        <v>765</v>
      </c>
      <c r="P955" s="5" t="s">
        <v>464</v>
      </c>
      <c r="Q955" s="4" t="s">
        <v>464</v>
      </c>
      <c r="R955" s="4" t="s">
        <v>464</v>
      </c>
      <c r="AN955" s="9">
        <v>258.59487500000006</v>
      </c>
      <c r="AO955" s="9">
        <v>175.50181000000001</v>
      </c>
      <c r="AP955" s="9">
        <v>298.88298000000003</v>
      </c>
      <c r="BC955" s="9">
        <f>AVERAGE(AO955:AQ955)</f>
        <v>237.19239500000003</v>
      </c>
      <c r="BD955" s="5" t="s">
        <v>962</v>
      </c>
    </row>
    <row r="956" spans="1:56">
      <c r="A956" s="58" t="s">
        <v>881</v>
      </c>
      <c r="B956" s="58"/>
      <c r="C956" s="11"/>
      <c r="D956" s="11"/>
      <c r="E956" s="58"/>
      <c r="F956" s="11"/>
      <c r="G956" s="58"/>
      <c r="H956" s="11"/>
      <c r="I956" s="58"/>
      <c r="J956" s="11"/>
      <c r="K956" s="11"/>
      <c r="L956" s="58"/>
      <c r="M956" s="58"/>
      <c r="N956" s="58"/>
      <c r="O956" s="58"/>
      <c r="P956" s="5" t="s">
        <v>464</v>
      </c>
      <c r="AN956" s="9">
        <v>239.90455500000004</v>
      </c>
    </row>
    <row r="957" spans="1:56">
      <c r="A957" s="51" t="s">
        <v>980</v>
      </c>
      <c r="B957" s="51"/>
      <c r="C957" s="57"/>
      <c r="D957" s="57"/>
      <c r="E957" s="51"/>
      <c r="F957" s="57"/>
      <c r="G957" s="51"/>
      <c r="H957" s="57"/>
      <c r="I957" s="51"/>
      <c r="J957" s="57"/>
      <c r="K957" s="57"/>
      <c r="L957" s="51"/>
      <c r="M957" s="51"/>
      <c r="N957" s="51"/>
      <c r="O957" s="51"/>
      <c r="P957" s="5" t="s">
        <v>464</v>
      </c>
      <c r="Q957" s="4" t="s">
        <v>464</v>
      </c>
      <c r="R957" s="4" t="s">
        <v>764</v>
      </c>
      <c r="AN957" s="9">
        <v>216.59324500000002</v>
      </c>
      <c r="AO957" s="9">
        <v>151.79620500000001</v>
      </c>
      <c r="AP957" s="9">
        <v>256.41335500000002</v>
      </c>
      <c r="BC957" s="9">
        <f>AVERAGE(AO957:AQ957)</f>
        <v>204.10478000000001</v>
      </c>
      <c r="BD957" s="5" t="s">
        <v>960</v>
      </c>
    </row>
    <row r="958" spans="1:56">
      <c r="A958" s="4" t="s">
        <v>935</v>
      </c>
      <c r="P958" s="5" t="s">
        <v>464</v>
      </c>
      <c r="Q958" s="4" t="s">
        <v>464</v>
      </c>
      <c r="R958" s="4" t="s">
        <v>464</v>
      </c>
      <c r="S958" s="4" t="s">
        <v>764</v>
      </c>
      <c r="T958" s="4" t="s">
        <v>764</v>
      </c>
      <c r="U958" s="24" t="s">
        <v>764</v>
      </c>
      <c r="AN958" s="9">
        <v>157.58902500000002</v>
      </c>
      <c r="AO958" s="9">
        <v>162.30951000000005</v>
      </c>
      <c r="AP958" s="9">
        <v>270.59692000000001</v>
      </c>
      <c r="AQ958" s="9">
        <v>155.01566666666668</v>
      </c>
      <c r="AR958" s="9">
        <v>217.17547500000003</v>
      </c>
      <c r="AS958" s="9">
        <v>275.82225</v>
      </c>
      <c r="AT958" s="9">
        <v>319.93169999999998</v>
      </c>
      <c r="AU958" s="9">
        <v>284.31617500000004</v>
      </c>
      <c r="BC958" s="9">
        <f>AVERAGE(AO958:AQ958)</f>
        <v>195.97403222222223</v>
      </c>
      <c r="BD958" s="5">
        <v>196</v>
      </c>
    </row>
    <row r="959" spans="1:56">
      <c r="A959" s="1" t="s">
        <v>981</v>
      </c>
      <c r="B959" s="1"/>
      <c r="C959" s="331"/>
      <c r="D959" s="331"/>
      <c r="E959" s="1"/>
      <c r="F959" s="331"/>
      <c r="G959" s="1"/>
      <c r="H959" s="331"/>
      <c r="I959" s="1"/>
      <c r="J959" s="331"/>
      <c r="K959" s="331"/>
      <c r="L959" s="1"/>
      <c r="M959" s="1"/>
      <c r="N959" s="1"/>
      <c r="O959" s="1"/>
      <c r="P959" s="5" t="s">
        <v>884</v>
      </c>
      <c r="Q959" s="4" t="s">
        <v>884</v>
      </c>
      <c r="AN959" s="9">
        <v>369.25910999999996</v>
      </c>
      <c r="AO959" s="7">
        <v>315.21858500000002</v>
      </c>
      <c r="BC959" s="9">
        <f>AVERAGE(AO959:AQ959)</f>
        <v>315.21858500000002</v>
      </c>
      <c r="BD959" s="5" t="s">
        <v>31</v>
      </c>
    </row>
    <row r="960" spans="1:56">
      <c r="A960" s="4" t="s">
        <v>430</v>
      </c>
      <c r="P960" s="5" t="s">
        <v>884</v>
      </c>
      <c r="Q960" s="4" t="s">
        <v>884</v>
      </c>
      <c r="AN960" s="9">
        <v>338.17245000000008</v>
      </c>
      <c r="AO960" s="9">
        <v>252.35985500000004</v>
      </c>
      <c r="BC960" s="9">
        <f>AVERAGE(AO960:AQ960)</f>
        <v>252.35985500000004</v>
      </c>
      <c r="BD960" s="5" t="s">
        <v>31</v>
      </c>
    </row>
    <row r="961" spans="1:56">
      <c r="A961" s="4" t="s">
        <v>983</v>
      </c>
      <c r="P961" s="5" t="s">
        <v>884</v>
      </c>
      <c r="AN961" s="9">
        <v>324.56006000000008</v>
      </c>
    </row>
    <row r="962" spans="1:56">
      <c r="A962" s="4" t="s">
        <v>984</v>
      </c>
      <c r="P962" s="5" t="s">
        <v>884</v>
      </c>
      <c r="AN962" s="9">
        <v>321.02246000000008</v>
      </c>
    </row>
    <row r="963" spans="1:56">
      <c r="A963" s="4" t="s">
        <v>105</v>
      </c>
      <c r="P963" s="5" t="s">
        <v>884</v>
      </c>
      <c r="AN963" s="9">
        <v>314.75427500000001</v>
      </c>
    </row>
    <row r="964" spans="1:56">
      <c r="A964" s="1" t="s">
        <v>106</v>
      </c>
      <c r="B964" s="1"/>
      <c r="C964" s="331"/>
      <c r="D964" s="331"/>
      <c r="E964" s="1"/>
      <c r="F964" s="331"/>
      <c r="G964" s="1"/>
      <c r="H964" s="331"/>
      <c r="I964" s="1"/>
      <c r="J964" s="331"/>
      <c r="K964" s="331"/>
      <c r="L964" s="1"/>
      <c r="M964" s="1"/>
      <c r="N964" s="1"/>
      <c r="O964" s="1"/>
      <c r="P964" s="5" t="s">
        <v>884</v>
      </c>
      <c r="Q964" s="4" t="s">
        <v>884</v>
      </c>
      <c r="R964" s="4" t="s">
        <v>985</v>
      </c>
      <c r="S964" s="4" t="s">
        <v>985</v>
      </c>
      <c r="T964" s="4" t="s">
        <v>985</v>
      </c>
      <c r="U964" s="24" t="s">
        <v>985</v>
      </c>
      <c r="AN964" s="9">
        <v>301.76464999999996</v>
      </c>
      <c r="AO964" s="7">
        <v>212.76821500000005</v>
      </c>
      <c r="AP964" s="7">
        <v>257.71047500000003</v>
      </c>
      <c r="AQ964" s="7">
        <v>326.54627500000004</v>
      </c>
      <c r="AR964" s="7">
        <v>188.32192499999999</v>
      </c>
      <c r="AS964" s="7">
        <v>261.11909999999995</v>
      </c>
      <c r="AT964" s="7">
        <v>274.53250000000003</v>
      </c>
      <c r="AU964" s="7">
        <v>251.90660000000005</v>
      </c>
      <c r="AV964" s="7">
        <v>264.4171750000001</v>
      </c>
      <c r="AW964" s="7">
        <v>348.10352500000005</v>
      </c>
      <c r="AX964" s="7">
        <v>412.01985000000013</v>
      </c>
      <c r="AY964" s="7">
        <v>266.628175</v>
      </c>
      <c r="AZ964" s="7">
        <v>350</v>
      </c>
      <c r="BA964" s="7">
        <v>160</v>
      </c>
      <c r="BC964" s="9">
        <f>AVERAGE(AO964:AQ964)</f>
        <v>265.67498833333337</v>
      </c>
      <c r="BD964" s="331">
        <v>266</v>
      </c>
    </row>
    <row r="965" spans="1:56">
      <c r="A965" s="4" t="s">
        <v>986</v>
      </c>
      <c r="P965" s="5" t="s">
        <v>884</v>
      </c>
      <c r="Q965" s="4" t="s">
        <v>884</v>
      </c>
      <c r="AN965" s="9">
        <v>293.197025</v>
      </c>
      <c r="AO965" s="9">
        <v>225.23457000000002</v>
      </c>
      <c r="BC965" s="9">
        <f>AVERAGE(AO965:AQ965)</f>
        <v>225.23457000000002</v>
      </c>
      <c r="BD965" s="5" t="s">
        <v>31</v>
      </c>
    </row>
    <row r="966" spans="1:56" ht="15">
      <c r="A966" s="4" t="s">
        <v>987</v>
      </c>
      <c r="P966" s="5" t="s">
        <v>884</v>
      </c>
      <c r="Q966" s="4" t="s">
        <v>683</v>
      </c>
      <c r="R966" s="4" t="s">
        <v>764</v>
      </c>
      <c r="S966" s="4" t="s">
        <v>764</v>
      </c>
      <c r="T966" s="4" t="s">
        <v>764</v>
      </c>
      <c r="AN966" s="9">
        <v>287.4398266666667</v>
      </c>
      <c r="AO966" s="9">
        <v>269.03448000000003</v>
      </c>
      <c r="AP966" s="9">
        <v>307.553785</v>
      </c>
      <c r="AQ966" s="9">
        <v>344.48301250000009</v>
      </c>
      <c r="AR966" s="9">
        <v>244.77612500000004</v>
      </c>
      <c r="BC966" s="9">
        <f>AVERAGE(AO966:AQ966)</f>
        <v>307.02375916666671</v>
      </c>
      <c r="BD966" s="5">
        <v>307</v>
      </c>
    </row>
    <row r="967" spans="1:56">
      <c r="A967" s="4" t="s">
        <v>988</v>
      </c>
      <c r="P967" s="5" t="s">
        <v>884</v>
      </c>
      <c r="AN967" s="9">
        <v>221.17370000000003</v>
      </c>
    </row>
    <row r="968" spans="1:56">
      <c r="A968" s="1" t="s">
        <v>545</v>
      </c>
      <c r="B968" s="1"/>
      <c r="C968" s="331"/>
      <c r="D968" s="331"/>
      <c r="E968" s="1"/>
      <c r="F968" s="331"/>
      <c r="G968" s="1"/>
      <c r="H968" s="331"/>
      <c r="I968" s="1"/>
      <c r="J968" s="331"/>
      <c r="K968" s="331"/>
      <c r="L968" s="1"/>
      <c r="M968" s="1"/>
      <c r="N968" s="1"/>
      <c r="O968" s="1"/>
      <c r="P968" s="5" t="s">
        <v>884</v>
      </c>
      <c r="Q968" s="4" t="s">
        <v>464</v>
      </c>
      <c r="R968" s="4" t="s">
        <v>464</v>
      </c>
      <c r="AN968" s="9">
        <v>202.55462333333335</v>
      </c>
      <c r="AO968" s="9">
        <v>163.16074500000002</v>
      </c>
      <c r="AP968" s="7">
        <v>255.05359000000007</v>
      </c>
      <c r="BC968" s="9">
        <f>AVERAGE(AO968:AQ968)</f>
        <v>209.10716750000006</v>
      </c>
      <c r="BD968" s="331" t="s">
        <v>1008</v>
      </c>
    </row>
    <row r="969" spans="1:56">
      <c r="A969" s="4" t="s">
        <v>406</v>
      </c>
      <c r="P969" s="5" t="s">
        <v>884</v>
      </c>
      <c r="Q969" s="4" t="s">
        <v>884</v>
      </c>
      <c r="AN969" s="9">
        <v>160.02849499999999</v>
      </c>
      <c r="AO969" s="9">
        <v>278.17549100000002</v>
      </c>
      <c r="BC969" s="9">
        <f>AVERAGE(AO969:AQ969)</f>
        <v>278.17549100000002</v>
      </c>
      <c r="BD969" s="5" t="s">
        <v>31</v>
      </c>
    </row>
    <row r="970" spans="1:56">
      <c r="A970" s="4" t="s">
        <v>989</v>
      </c>
      <c r="P970" s="5" t="s">
        <v>884</v>
      </c>
      <c r="AN970" s="9">
        <v>153.61659499999999</v>
      </c>
    </row>
    <row r="971" spans="1:56">
      <c r="A971" s="4" t="s">
        <v>430</v>
      </c>
      <c r="P971" s="5" t="s">
        <v>624</v>
      </c>
      <c r="AN971" s="9">
        <v>405.68165000000005</v>
      </c>
    </row>
    <row r="972" spans="1:56">
      <c r="A972" s="4" t="s">
        <v>953</v>
      </c>
      <c r="P972" s="5" t="s">
        <v>624</v>
      </c>
      <c r="AN972" s="9">
        <v>391.15538000000015</v>
      </c>
    </row>
    <row r="973" spans="1:56" ht="15">
      <c r="A973" s="1" t="s">
        <v>902</v>
      </c>
      <c r="B973" s="1"/>
      <c r="C973" s="331"/>
      <c r="D973" s="331"/>
      <c r="E973" s="1"/>
      <c r="F973" s="331"/>
      <c r="G973" s="1"/>
      <c r="H973" s="331"/>
      <c r="I973" s="1"/>
      <c r="J973" s="331"/>
      <c r="K973" s="331"/>
      <c r="L973" s="1"/>
      <c r="M973" s="1"/>
      <c r="N973" s="1"/>
      <c r="O973" s="1"/>
      <c r="P973" s="5" t="s">
        <v>624</v>
      </c>
      <c r="Q973" s="4" t="s">
        <v>624</v>
      </c>
      <c r="R973" s="4" t="s">
        <v>853</v>
      </c>
      <c r="S973" s="4" t="s">
        <v>853</v>
      </c>
      <c r="T973" s="4" t="s">
        <v>853</v>
      </c>
      <c r="U973" s="24" t="s">
        <v>853</v>
      </c>
      <c r="AN973" s="9">
        <v>381.99815500000005</v>
      </c>
      <c r="AO973" s="9">
        <v>311.68835500000006</v>
      </c>
      <c r="AP973" s="7">
        <v>297.47162500000007</v>
      </c>
      <c r="AQ973" s="7">
        <v>368.00252500000005</v>
      </c>
      <c r="AR973" s="7">
        <v>384.71400000000006</v>
      </c>
      <c r="AS973" s="7">
        <v>381.90971500000012</v>
      </c>
      <c r="BC973" s="9">
        <f>AVERAGE(AO973:AQ973)</f>
        <v>325.72083500000008</v>
      </c>
      <c r="BD973" s="331">
        <v>326</v>
      </c>
    </row>
    <row r="974" spans="1:56" ht="15">
      <c r="A974" s="1" t="s">
        <v>893</v>
      </c>
      <c r="B974" s="1"/>
      <c r="C974" s="331"/>
      <c r="D974" s="331"/>
      <c r="E974" s="1"/>
      <c r="F974" s="331"/>
      <c r="G974" s="1"/>
      <c r="H974" s="331"/>
      <c r="I974" s="1"/>
      <c r="J974" s="331"/>
      <c r="K974" s="331"/>
      <c r="L974" s="1"/>
      <c r="M974" s="1"/>
      <c r="N974" s="1"/>
      <c r="O974" s="1"/>
      <c r="P974" s="5" t="s">
        <v>624</v>
      </c>
      <c r="Q974" s="4" t="s">
        <v>624</v>
      </c>
      <c r="R974" s="4" t="s">
        <v>853</v>
      </c>
      <c r="S974" s="4" t="s">
        <v>853</v>
      </c>
      <c r="T974" s="4" t="s">
        <v>853</v>
      </c>
      <c r="U974" s="24" t="s">
        <v>853</v>
      </c>
      <c r="AN974" s="9">
        <v>375.38726500000007</v>
      </c>
      <c r="AO974" s="9">
        <v>296.31822</v>
      </c>
      <c r="AP974" s="7">
        <v>324.47899000000007</v>
      </c>
      <c r="AQ974" s="7">
        <v>273.04007500000006</v>
      </c>
      <c r="AR974" s="7">
        <v>339.42535000000004</v>
      </c>
      <c r="AS974" s="7">
        <v>380.05247500000002</v>
      </c>
      <c r="BC974" s="9">
        <f>AVERAGE(AO974:AQ974)</f>
        <v>297.94576166666667</v>
      </c>
      <c r="BD974" s="331">
        <v>298</v>
      </c>
    </row>
    <row r="975" spans="1:56">
      <c r="A975" s="4" t="s">
        <v>904</v>
      </c>
      <c r="P975" s="5" t="s">
        <v>624</v>
      </c>
      <c r="Q975" s="4" t="s">
        <v>624</v>
      </c>
      <c r="AN975" s="9">
        <v>372.41715500000009</v>
      </c>
      <c r="AO975" s="9">
        <v>260.40052500000002</v>
      </c>
      <c r="BC975" s="9">
        <f>AVERAGE(AO975:AQ975)</f>
        <v>260.40052500000002</v>
      </c>
      <c r="BD975" s="5" t="s">
        <v>31</v>
      </c>
    </row>
    <row r="976" spans="1:56">
      <c r="A976" s="4" t="s">
        <v>943</v>
      </c>
      <c r="P976" s="5" t="s">
        <v>624</v>
      </c>
      <c r="Q976" s="4" t="s">
        <v>884</v>
      </c>
      <c r="AN976" s="9">
        <v>366.56169</v>
      </c>
      <c r="AO976" s="9">
        <v>217.38920500000003</v>
      </c>
      <c r="BC976" s="9">
        <f>AVERAGE(AO976:AQ976)</f>
        <v>217.38920500000003</v>
      </c>
      <c r="BD976" s="5" t="s">
        <v>31</v>
      </c>
    </row>
    <row r="977" spans="1:56">
      <c r="A977" s="4" t="s">
        <v>946</v>
      </c>
      <c r="P977" s="5" t="s">
        <v>624</v>
      </c>
      <c r="AN977" s="9">
        <v>364.84448000000003</v>
      </c>
    </row>
    <row r="978" spans="1:56">
      <c r="A978" s="4" t="s">
        <v>860</v>
      </c>
      <c r="P978" s="5" t="s">
        <v>624</v>
      </c>
      <c r="AN978" s="9">
        <v>352.02805000000006</v>
      </c>
    </row>
    <row r="979" spans="1:56">
      <c r="A979" s="4" t="s">
        <v>429</v>
      </c>
      <c r="P979" s="5" t="s">
        <v>624</v>
      </c>
      <c r="Q979" s="4" t="s">
        <v>683</v>
      </c>
      <c r="R979" s="4" t="s">
        <v>764</v>
      </c>
      <c r="AN979" s="9">
        <v>343.0882400000001</v>
      </c>
      <c r="AO979" s="9">
        <v>230.53728500000005</v>
      </c>
      <c r="AP979" s="9">
        <v>346.65163500000006</v>
      </c>
      <c r="BC979" s="9">
        <f>AVERAGE(AO979:AQ979)</f>
        <v>288.59446000000003</v>
      </c>
      <c r="BD979" s="5" t="s">
        <v>704</v>
      </c>
    </row>
    <row r="980" spans="1:56">
      <c r="A980" s="4" t="s">
        <v>951</v>
      </c>
      <c r="P980" s="5" t="s">
        <v>624</v>
      </c>
      <c r="AN980" s="9">
        <v>321.36148000000009</v>
      </c>
    </row>
    <row r="981" spans="1:56">
      <c r="A981" s="4" t="s">
        <v>991</v>
      </c>
      <c r="P981" s="5" t="s">
        <v>624</v>
      </c>
      <c r="AN981" s="9">
        <v>288.8450400000001</v>
      </c>
    </row>
    <row r="982" spans="1:56">
      <c r="A982" s="4" t="s">
        <v>961</v>
      </c>
      <c r="P982" s="5" t="s">
        <v>624</v>
      </c>
      <c r="AN982" s="9">
        <v>274.49196500000005</v>
      </c>
    </row>
    <row r="983" spans="1:56">
      <c r="A983" s="4" t="s">
        <v>992</v>
      </c>
      <c r="P983" s="5" t="s">
        <v>624</v>
      </c>
      <c r="AN983" s="9">
        <v>269.81938500000007</v>
      </c>
    </row>
    <row r="984" spans="1:56">
      <c r="A984" s="4" t="s">
        <v>638</v>
      </c>
      <c r="P984" s="5" t="s">
        <v>624</v>
      </c>
      <c r="Q984" s="4" t="s">
        <v>624</v>
      </c>
      <c r="AN984" s="9">
        <v>250.81215499999999</v>
      </c>
      <c r="AO984" s="9">
        <v>270.04785499999997</v>
      </c>
      <c r="BC984" s="9">
        <f>AVERAGE(AO984:AQ984)</f>
        <v>270.04785499999997</v>
      </c>
      <c r="BD984" s="5" t="s">
        <v>31</v>
      </c>
    </row>
    <row r="985" spans="1:56">
      <c r="A985" s="4" t="s">
        <v>950</v>
      </c>
      <c r="P985" s="5" t="s">
        <v>624</v>
      </c>
      <c r="Q985" s="4" t="s">
        <v>624</v>
      </c>
      <c r="AN985" s="9">
        <v>248.46112500000001</v>
      </c>
      <c r="AO985" s="9">
        <v>239.97825500000002</v>
      </c>
      <c r="BC985" s="9">
        <f>AVERAGE(AO985:AQ985)</f>
        <v>239.97825500000002</v>
      </c>
      <c r="BD985" s="5" t="s">
        <v>31</v>
      </c>
    </row>
    <row r="986" spans="1:56">
      <c r="A986" s="4" t="s">
        <v>903</v>
      </c>
      <c r="P986" s="5" t="s">
        <v>624</v>
      </c>
      <c r="AN986" s="9">
        <v>232.46085500000007</v>
      </c>
    </row>
    <row r="987" spans="1:56">
      <c r="A987" s="4" t="s">
        <v>949</v>
      </c>
      <c r="P987" s="5" t="s">
        <v>624</v>
      </c>
      <c r="AN987" s="9">
        <v>227.45294000000001</v>
      </c>
    </row>
    <row r="988" spans="1:56">
      <c r="A988" s="4" t="s">
        <v>995</v>
      </c>
      <c r="P988" s="5" t="s">
        <v>624</v>
      </c>
      <c r="AN988" s="9">
        <v>200.95778999999999</v>
      </c>
    </row>
    <row r="989" spans="1:56">
      <c r="A989" s="4" t="s">
        <v>702</v>
      </c>
      <c r="P989" s="5" t="s">
        <v>683</v>
      </c>
      <c r="Q989" s="4" t="s">
        <v>683</v>
      </c>
      <c r="R989" s="4" t="s">
        <v>683</v>
      </c>
      <c r="AN989" s="9">
        <v>337.05589500000002</v>
      </c>
      <c r="AO989" s="9">
        <v>245.83740499999999</v>
      </c>
      <c r="AP989" s="9">
        <v>382.37033999999994</v>
      </c>
      <c r="BC989" s="9">
        <f>AVERAGE(AO989:AQ989)</f>
        <v>314.10387249999997</v>
      </c>
      <c r="BD989" s="5" t="s">
        <v>497</v>
      </c>
    </row>
    <row r="990" spans="1:56">
      <c r="A990" s="4" t="s">
        <v>996</v>
      </c>
      <c r="P990" s="5" t="s">
        <v>683</v>
      </c>
      <c r="AN990" s="9">
        <v>301.86414500000012</v>
      </c>
    </row>
    <row r="991" spans="1:56">
      <c r="A991" s="4" t="s">
        <v>997</v>
      </c>
      <c r="P991" s="5" t="s">
        <v>683</v>
      </c>
      <c r="AN991" s="9">
        <v>300.02164500000003</v>
      </c>
    </row>
    <row r="992" spans="1:56">
      <c r="A992" s="4" t="s">
        <v>966</v>
      </c>
      <c r="P992" s="5" t="s">
        <v>683</v>
      </c>
      <c r="AN992" s="9">
        <v>289.47148999999996</v>
      </c>
    </row>
    <row r="993" spans="1:56">
      <c r="A993" s="51" t="s">
        <v>998</v>
      </c>
      <c r="B993" s="51"/>
      <c r="C993" s="57"/>
      <c r="D993" s="57"/>
      <c r="E993" s="51"/>
      <c r="F993" s="57"/>
      <c r="G993" s="51"/>
      <c r="H993" s="57"/>
      <c r="I993" s="51"/>
      <c r="J993" s="57"/>
      <c r="K993" s="57"/>
      <c r="L993" s="51"/>
      <c r="M993" s="51"/>
      <c r="N993" s="51"/>
      <c r="O993" s="51"/>
      <c r="P993" s="5" t="s">
        <v>683</v>
      </c>
      <c r="Q993" s="4" t="s">
        <v>624</v>
      </c>
      <c r="R993" s="4" t="s">
        <v>764</v>
      </c>
      <c r="AN993" s="9">
        <v>278.40543500000007</v>
      </c>
      <c r="AO993" s="9">
        <v>264.44358416666665</v>
      </c>
      <c r="AP993" s="9">
        <v>323.36612000000002</v>
      </c>
      <c r="BC993" s="9">
        <f>AVERAGE(AO993:AQ993)</f>
        <v>293.90485208333337</v>
      </c>
      <c r="BD993" s="5" t="s">
        <v>1009</v>
      </c>
    </row>
    <row r="994" spans="1:56">
      <c r="A994" s="4" t="s">
        <v>999</v>
      </c>
      <c r="P994" s="5" t="s">
        <v>683</v>
      </c>
      <c r="AN994" s="9">
        <v>251.67813000000004</v>
      </c>
    </row>
    <row r="995" spans="1:56">
      <c r="A995" s="4" t="s">
        <v>1000</v>
      </c>
      <c r="P995" s="5" t="s">
        <v>683</v>
      </c>
      <c r="AN995" s="9">
        <v>230.52991499999999</v>
      </c>
    </row>
    <row r="996" spans="1:56">
      <c r="A996" s="4" t="s">
        <v>1001</v>
      </c>
      <c r="P996" s="5" t="s">
        <v>683</v>
      </c>
      <c r="AN996" s="9">
        <v>228.09413000000006</v>
      </c>
    </row>
    <row r="997" spans="1:56">
      <c r="A997" s="4" t="s">
        <v>699</v>
      </c>
      <c r="P997" s="5" t="s">
        <v>683</v>
      </c>
      <c r="Q997" s="4" t="s">
        <v>683</v>
      </c>
      <c r="AN997" s="9">
        <v>215.20400000000004</v>
      </c>
      <c r="AO997" s="9">
        <v>255.54738000000003</v>
      </c>
      <c r="BC997" s="9">
        <f>AVERAGE(AO997:AQ997)</f>
        <v>255.54738000000003</v>
      </c>
      <c r="BD997" s="5" t="s">
        <v>31</v>
      </c>
    </row>
    <row r="998" spans="1:56">
      <c r="A998" s="4" t="s">
        <v>1003</v>
      </c>
      <c r="P998" s="5" t="s">
        <v>683</v>
      </c>
      <c r="Q998" s="4" t="s">
        <v>683</v>
      </c>
      <c r="R998" s="4" t="s">
        <v>683</v>
      </c>
      <c r="AN998" s="9">
        <v>190.50713000000002</v>
      </c>
      <c r="AO998" s="9">
        <v>272.92583999999999</v>
      </c>
      <c r="AP998" s="9">
        <v>351.01467500000001</v>
      </c>
      <c r="BC998" s="9">
        <f>AVERAGE(AO998:AQ998)</f>
        <v>311.9702575</v>
      </c>
      <c r="BD998" s="5" t="s">
        <v>930</v>
      </c>
    </row>
    <row r="999" spans="1:56" ht="15">
      <c r="A999" s="1" t="s">
        <v>925</v>
      </c>
      <c r="B999" s="1"/>
      <c r="C999" s="331"/>
      <c r="D999" s="331"/>
      <c r="E999" s="1"/>
      <c r="F999" s="331"/>
      <c r="G999" s="1"/>
      <c r="H999" s="331"/>
      <c r="I999" s="1"/>
      <c r="J999" s="331"/>
      <c r="K999" s="331"/>
      <c r="L999" s="1"/>
      <c r="M999" s="1"/>
      <c r="N999" s="1"/>
      <c r="O999" s="1"/>
      <c r="P999" s="5" t="s">
        <v>683</v>
      </c>
      <c r="Q999" s="4" t="s">
        <v>683</v>
      </c>
      <c r="R999" s="4" t="s">
        <v>683</v>
      </c>
      <c r="S999" s="4" t="s">
        <v>683</v>
      </c>
      <c r="T999" s="4" t="s">
        <v>683</v>
      </c>
      <c r="U999" s="24" t="s">
        <v>683</v>
      </c>
      <c r="AN999" s="9">
        <v>155.57701500000002</v>
      </c>
      <c r="AO999" s="9">
        <v>143.055385</v>
      </c>
      <c r="AP999" s="7">
        <v>166.84574499999999</v>
      </c>
      <c r="AQ999" s="7">
        <v>156.20715000000001</v>
      </c>
      <c r="AR999" s="9">
        <v>161.53197500000002</v>
      </c>
      <c r="AS999" s="9">
        <v>136.08705000000003</v>
      </c>
      <c r="AT999" s="7">
        <v>126.48025500000003</v>
      </c>
      <c r="BC999" s="9">
        <f>AVERAGE(AO999:AQ999)</f>
        <v>155.36942666666667</v>
      </c>
      <c r="BD999" s="5">
        <v>155</v>
      </c>
    </row>
    <row r="1000" spans="1:56">
      <c r="A1000" s="4" t="s">
        <v>872</v>
      </c>
      <c r="P1000" s="5" t="s">
        <v>683</v>
      </c>
      <c r="AN1000" s="9">
        <v>124.12554</v>
      </c>
    </row>
    <row r="1001" spans="1:56">
      <c r="A1001" s="4" t="s">
        <v>1004</v>
      </c>
      <c r="P1001" s="5" t="s">
        <v>683</v>
      </c>
      <c r="AN1001" s="9">
        <v>84.298060000000007</v>
      </c>
    </row>
    <row r="1002" spans="1:56">
      <c r="A1002" s="4" t="s">
        <v>1010</v>
      </c>
      <c r="P1002" s="4"/>
      <c r="Q1002" s="4" t="s">
        <v>683</v>
      </c>
      <c r="AN1002" s="9"/>
      <c r="AO1002" s="9">
        <v>313.97674000000001</v>
      </c>
      <c r="BC1002" s="9">
        <f t="shared" ref="BC1002:BC1048" si="99">AVERAGE(AO1002:AQ1002)</f>
        <v>313.97674000000001</v>
      </c>
      <c r="BD1002" s="5" t="s">
        <v>31</v>
      </c>
    </row>
    <row r="1003" spans="1:56">
      <c r="A1003" s="4" t="s">
        <v>908</v>
      </c>
      <c r="P1003" s="4"/>
      <c r="Q1003" s="4" t="s">
        <v>683</v>
      </c>
      <c r="AN1003" s="9"/>
      <c r="AO1003" s="9">
        <v>319.36052500000011</v>
      </c>
      <c r="BC1003" s="9">
        <f t="shared" si="99"/>
        <v>319.36052500000011</v>
      </c>
      <c r="BD1003" s="5" t="s">
        <v>31</v>
      </c>
    </row>
    <row r="1004" spans="1:56">
      <c r="A1004" s="4" t="s">
        <v>1011</v>
      </c>
      <c r="P1004" s="4"/>
      <c r="Q1004" s="4" t="s">
        <v>683</v>
      </c>
      <c r="R1004" s="4" t="s">
        <v>683</v>
      </c>
      <c r="AN1004" s="9"/>
      <c r="AO1004" s="9">
        <v>366.82332500000007</v>
      </c>
      <c r="AP1004" s="9">
        <v>368.63634499999995</v>
      </c>
      <c r="BC1004" s="9">
        <f t="shared" si="99"/>
        <v>367.72983499999998</v>
      </c>
      <c r="BD1004" s="5" t="s">
        <v>1012</v>
      </c>
    </row>
    <row r="1005" spans="1:56">
      <c r="A1005" s="4" t="s">
        <v>1013</v>
      </c>
      <c r="P1005" s="4"/>
      <c r="Q1005" s="4" t="s">
        <v>683</v>
      </c>
      <c r="AN1005" s="9"/>
      <c r="AO1005" s="9">
        <v>161.81572000000003</v>
      </c>
      <c r="BC1005" s="9">
        <f t="shared" si="99"/>
        <v>161.81572000000003</v>
      </c>
      <c r="BD1005" s="5" t="s">
        <v>31</v>
      </c>
    </row>
    <row r="1006" spans="1:56">
      <c r="A1006" s="4" t="s">
        <v>1014</v>
      </c>
      <c r="P1006" s="4"/>
      <c r="Q1006" s="4" t="s">
        <v>624</v>
      </c>
      <c r="AN1006" s="9"/>
      <c r="AO1006" s="9">
        <v>307.53904500000004</v>
      </c>
      <c r="BC1006" s="9">
        <f t="shared" si="99"/>
        <v>307.53904500000004</v>
      </c>
      <c r="BD1006" s="5" t="s">
        <v>31</v>
      </c>
    </row>
    <row r="1007" spans="1:56">
      <c r="A1007" s="4" t="s">
        <v>959</v>
      </c>
      <c r="P1007" s="4"/>
      <c r="Q1007" s="4" t="s">
        <v>683</v>
      </c>
      <c r="R1007" s="4" t="s">
        <v>683</v>
      </c>
      <c r="S1007" s="4" t="s">
        <v>683</v>
      </c>
      <c r="AN1007" s="9"/>
      <c r="AO1007" s="9">
        <v>202.12225000000001</v>
      </c>
      <c r="AP1007" s="9">
        <v>283.53127000000001</v>
      </c>
      <c r="AQ1007" s="9">
        <v>238.84327500000003</v>
      </c>
      <c r="BC1007" s="9">
        <f t="shared" si="99"/>
        <v>241.49893166666666</v>
      </c>
      <c r="BD1007" s="5">
        <v>241</v>
      </c>
    </row>
    <row r="1008" spans="1:56">
      <c r="A1008" s="4" t="s">
        <v>1015</v>
      </c>
      <c r="P1008" s="4"/>
      <c r="Q1008" s="4" t="s">
        <v>683</v>
      </c>
      <c r="R1008" s="4" t="s">
        <v>683</v>
      </c>
      <c r="S1008" s="4" t="s">
        <v>683</v>
      </c>
      <c r="T1008" s="4" t="s">
        <v>683</v>
      </c>
      <c r="AN1008" s="9"/>
      <c r="AO1008" s="9">
        <v>287.13151500000004</v>
      </c>
      <c r="AP1008" s="9">
        <v>469.25895500000001</v>
      </c>
      <c r="AQ1008" s="9">
        <v>254.89144999999996</v>
      </c>
      <c r="AR1008" s="9">
        <v>262.24302499999999</v>
      </c>
      <c r="BC1008" s="9">
        <f t="shared" si="99"/>
        <v>337.09397333333334</v>
      </c>
      <c r="BD1008" s="5">
        <v>337</v>
      </c>
    </row>
    <row r="1009" spans="1:56">
      <c r="A1009" s="4" t="s">
        <v>1016</v>
      </c>
      <c r="P1009" s="4"/>
      <c r="Q1009" s="4" t="s">
        <v>683</v>
      </c>
      <c r="R1009" s="4" t="s">
        <v>683</v>
      </c>
      <c r="AN1009" s="9"/>
      <c r="AO1009" s="9">
        <v>228.78322500000004</v>
      </c>
      <c r="AP1009" s="9">
        <v>224.88081000000003</v>
      </c>
      <c r="BC1009" s="9">
        <f t="shared" si="99"/>
        <v>226.83201750000003</v>
      </c>
      <c r="BD1009" s="5" t="s">
        <v>519</v>
      </c>
    </row>
    <row r="1010" spans="1:56">
      <c r="A1010" s="4" t="s">
        <v>1017</v>
      </c>
      <c r="P1010" s="4"/>
      <c r="Q1010" s="4" t="s">
        <v>683</v>
      </c>
      <c r="R1010" s="4" t="s">
        <v>683</v>
      </c>
      <c r="AN1010" s="9"/>
      <c r="AO1010" s="9">
        <v>149.00666000000001</v>
      </c>
      <c r="AP1010" s="9">
        <v>253.94809000000004</v>
      </c>
      <c r="BC1010" s="9">
        <f t="shared" si="99"/>
        <v>201.47737500000002</v>
      </c>
      <c r="BD1010" s="5" t="s">
        <v>1018</v>
      </c>
    </row>
    <row r="1011" spans="1:56">
      <c r="A1011" s="4" t="s">
        <v>1019</v>
      </c>
      <c r="P1011" s="4"/>
      <c r="Q1011" s="4" t="s">
        <v>683</v>
      </c>
      <c r="R1011" s="4" t="s">
        <v>683</v>
      </c>
      <c r="S1011" s="4" t="s">
        <v>683</v>
      </c>
      <c r="AN1011" s="9"/>
      <c r="AO1011" s="9">
        <v>216.91752499999998</v>
      </c>
      <c r="AP1011" s="9">
        <v>225.75784000000002</v>
      </c>
      <c r="AQ1011" s="9">
        <v>179.31209999999999</v>
      </c>
      <c r="BC1011" s="9">
        <f t="shared" si="99"/>
        <v>207.32915499999999</v>
      </c>
      <c r="BD1011" s="5">
        <v>207</v>
      </c>
    </row>
    <row r="1012" spans="1:56">
      <c r="A1012" s="4" t="s">
        <v>1020</v>
      </c>
      <c r="P1012" s="4"/>
      <c r="Q1012" s="4" t="s">
        <v>624</v>
      </c>
      <c r="AN1012" s="9"/>
      <c r="AO1012" s="9">
        <v>217.31918999999999</v>
      </c>
      <c r="BC1012" s="9">
        <f t="shared" si="99"/>
        <v>217.31918999999999</v>
      </c>
      <c r="BD1012" s="5" t="s">
        <v>31</v>
      </c>
    </row>
    <row r="1013" spans="1:56">
      <c r="A1013" s="4" t="s">
        <v>1021</v>
      </c>
      <c r="P1013" s="4"/>
      <c r="Q1013" s="4" t="s">
        <v>624</v>
      </c>
      <c r="AN1013" s="9"/>
      <c r="AO1013" s="9">
        <v>182.07216500000001</v>
      </c>
      <c r="BC1013" s="9">
        <f t="shared" si="99"/>
        <v>182.07216500000001</v>
      </c>
      <c r="BD1013" s="5" t="s">
        <v>31</v>
      </c>
    </row>
    <row r="1014" spans="1:56">
      <c r="A1014" s="1" t="s">
        <v>1022</v>
      </c>
      <c r="B1014" s="1"/>
      <c r="C1014" s="331"/>
      <c r="D1014" s="331"/>
      <c r="E1014" s="1"/>
      <c r="F1014" s="331"/>
      <c r="G1014" s="1"/>
      <c r="H1014" s="331"/>
      <c r="I1014" s="1"/>
      <c r="J1014" s="331"/>
      <c r="K1014" s="331"/>
      <c r="L1014" s="1"/>
      <c r="M1014" s="1"/>
      <c r="N1014" s="1"/>
      <c r="O1014" s="1"/>
      <c r="P1014" s="4"/>
      <c r="Q1014" s="4" t="s">
        <v>884</v>
      </c>
      <c r="AN1014" s="7"/>
      <c r="AO1014" s="7">
        <v>199.98126500000001</v>
      </c>
      <c r="BC1014" s="9">
        <f t="shared" si="99"/>
        <v>199.98126500000001</v>
      </c>
      <c r="BD1014" s="5" t="s">
        <v>31</v>
      </c>
    </row>
    <row r="1015" spans="1:56">
      <c r="A1015" s="4" t="s">
        <v>232</v>
      </c>
      <c r="P1015" s="4"/>
      <c r="Q1015" s="4" t="s">
        <v>464</v>
      </c>
      <c r="AN1015" s="9"/>
      <c r="AO1015" s="9">
        <v>203.89473500000003</v>
      </c>
      <c r="BC1015" s="9">
        <f t="shared" si="99"/>
        <v>203.89473500000003</v>
      </c>
      <c r="BD1015" s="5" t="s">
        <v>31</v>
      </c>
    </row>
    <row r="1016" spans="1:56">
      <c r="A1016" s="4" t="s">
        <v>1023</v>
      </c>
      <c r="P1016" s="4"/>
      <c r="Q1016" s="4" t="s">
        <v>884</v>
      </c>
      <c r="AN1016" s="9"/>
      <c r="AO1016" s="9">
        <v>282.12728500000009</v>
      </c>
      <c r="BC1016" s="9">
        <f t="shared" si="99"/>
        <v>282.12728500000009</v>
      </c>
      <c r="BD1016" s="5" t="s">
        <v>31</v>
      </c>
    </row>
    <row r="1017" spans="1:56">
      <c r="A1017" s="4" t="s">
        <v>1024</v>
      </c>
      <c r="P1017" s="4"/>
      <c r="Q1017" s="4" t="s">
        <v>624</v>
      </c>
      <c r="AN1017" s="9"/>
      <c r="AO1017" s="9">
        <v>286.61192999999997</v>
      </c>
      <c r="BC1017" s="9">
        <f t="shared" si="99"/>
        <v>286.61192999999997</v>
      </c>
      <c r="BD1017" s="5" t="s">
        <v>31</v>
      </c>
    </row>
    <row r="1018" spans="1:56">
      <c r="A1018" s="4" t="s">
        <v>1025</v>
      </c>
      <c r="P1018" s="4"/>
      <c r="Q1018" s="4" t="s">
        <v>683</v>
      </c>
      <c r="AN1018" s="9"/>
      <c r="AO1018" s="9">
        <v>292.386325</v>
      </c>
      <c r="BC1018" s="9">
        <f t="shared" si="99"/>
        <v>292.386325</v>
      </c>
      <c r="BD1018" s="5" t="s">
        <v>31</v>
      </c>
    </row>
    <row r="1019" spans="1:56">
      <c r="A1019" s="4" t="s">
        <v>944</v>
      </c>
      <c r="P1019" s="4"/>
      <c r="Q1019" s="4" t="s">
        <v>624</v>
      </c>
      <c r="AN1019" s="9"/>
      <c r="AO1019" s="9">
        <v>253.34006500000004</v>
      </c>
      <c r="BC1019" s="9">
        <f t="shared" si="99"/>
        <v>253.34006500000004</v>
      </c>
      <c r="BD1019" s="5" t="s">
        <v>31</v>
      </c>
    </row>
    <row r="1020" spans="1:56">
      <c r="A1020" s="4" t="s">
        <v>941</v>
      </c>
      <c r="P1020" s="4"/>
      <c r="Q1020" s="4" t="s">
        <v>624</v>
      </c>
      <c r="AN1020" s="9"/>
      <c r="AO1020" s="9">
        <v>140.07913333333337</v>
      </c>
      <c r="BC1020" s="9">
        <f t="shared" si="99"/>
        <v>140.07913333333337</v>
      </c>
      <c r="BD1020" s="5" t="s">
        <v>31</v>
      </c>
    </row>
    <row r="1021" spans="1:56">
      <c r="A1021" s="4" t="s">
        <v>1026</v>
      </c>
      <c r="P1021" s="4"/>
      <c r="Q1021" s="4" t="s">
        <v>624</v>
      </c>
      <c r="AN1021" s="9"/>
      <c r="AO1021" s="9">
        <v>315.21121499999998</v>
      </c>
      <c r="BC1021" s="9">
        <f t="shared" si="99"/>
        <v>315.21121499999998</v>
      </c>
      <c r="BD1021" s="5" t="s">
        <v>31</v>
      </c>
    </row>
    <row r="1022" spans="1:56">
      <c r="A1022" s="4" t="s">
        <v>1027</v>
      </c>
      <c r="P1022" s="4"/>
      <c r="Q1022" s="4" t="s">
        <v>464</v>
      </c>
      <c r="R1022" s="4" t="s">
        <v>464</v>
      </c>
      <c r="S1022" s="4" t="s">
        <v>764</v>
      </c>
      <c r="T1022" s="4" t="s">
        <v>764</v>
      </c>
      <c r="U1022" s="24" t="s">
        <v>764</v>
      </c>
      <c r="AN1022" s="9"/>
      <c r="AO1022" s="9">
        <v>215.24821999999998</v>
      </c>
      <c r="AP1022" s="9">
        <v>363.56210000000004</v>
      </c>
      <c r="AQ1022" s="9">
        <v>269.04185000000001</v>
      </c>
      <c r="AR1022" s="9">
        <v>166.17507500000002</v>
      </c>
      <c r="AS1022" s="9">
        <v>226.6275</v>
      </c>
      <c r="BC1022" s="9">
        <f t="shared" si="99"/>
        <v>282.61739000000006</v>
      </c>
      <c r="BD1022" s="5">
        <v>283</v>
      </c>
    </row>
    <row r="1023" spans="1:56">
      <c r="A1023" s="4" t="s">
        <v>1028</v>
      </c>
      <c r="P1023" s="4"/>
      <c r="Q1023" s="4" t="s">
        <v>464</v>
      </c>
      <c r="R1023" s="4" t="s">
        <v>464</v>
      </c>
      <c r="S1023" s="4" t="s">
        <v>764</v>
      </c>
      <c r="T1023" s="4" t="s">
        <v>764</v>
      </c>
      <c r="AN1023" s="9"/>
      <c r="AO1023" s="9">
        <v>146.29818500000002</v>
      </c>
      <c r="AP1023" s="9">
        <v>261.71238500000004</v>
      </c>
      <c r="AQ1023" s="9">
        <v>214.61439999999999</v>
      </c>
      <c r="AR1023" s="9">
        <v>188.543025</v>
      </c>
      <c r="BC1023" s="9">
        <f t="shared" si="99"/>
        <v>207.54165666666668</v>
      </c>
      <c r="BD1023" s="5">
        <v>208</v>
      </c>
    </row>
    <row r="1024" spans="1:56">
      <c r="A1024" s="4" t="s">
        <v>1029</v>
      </c>
      <c r="P1024" s="4"/>
      <c r="Q1024" s="4" t="s">
        <v>884</v>
      </c>
      <c r="AN1024" s="9"/>
      <c r="AO1024" s="9">
        <v>179.20155000000003</v>
      </c>
      <c r="BC1024" s="9">
        <f t="shared" si="99"/>
        <v>179.20155000000003</v>
      </c>
      <c r="BD1024" s="5" t="s">
        <v>31</v>
      </c>
    </row>
    <row r="1025" spans="1:56">
      <c r="A1025" s="4" t="s">
        <v>880</v>
      </c>
      <c r="P1025" s="4"/>
      <c r="Q1025" s="4" t="s">
        <v>884</v>
      </c>
      <c r="AN1025" s="9"/>
      <c r="AO1025" s="9">
        <v>197.74078500000005</v>
      </c>
      <c r="BC1025" s="9">
        <f t="shared" si="99"/>
        <v>197.74078500000005</v>
      </c>
      <c r="BD1025" s="5" t="s">
        <v>31</v>
      </c>
    </row>
    <row r="1026" spans="1:56" ht="15">
      <c r="A1026" s="4" t="s">
        <v>1030</v>
      </c>
      <c r="P1026" s="4"/>
      <c r="Q1026" s="4" t="s">
        <v>884</v>
      </c>
      <c r="R1026" s="4" t="s">
        <v>985</v>
      </c>
      <c r="S1026" s="4" t="s">
        <v>985</v>
      </c>
      <c r="T1026" s="4" t="s">
        <v>985</v>
      </c>
      <c r="AN1026" s="9"/>
      <c r="AO1026" s="9">
        <v>158.86772000000002</v>
      </c>
      <c r="AP1026" s="9">
        <v>241.05427499999999</v>
      </c>
      <c r="AQ1026" s="9">
        <v>362.93565000000007</v>
      </c>
      <c r="AR1026" s="9">
        <v>116.0038</v>
      </c>
      <c r="BC1026" s="9">
        <f t="shared" si="99"/>
        <v>254.28588166666668</v>
      </c>
      <c r="BD1026" s="5">
        <v>254</v>
      </c>
    </row>
    <row r="1027" spans="1:56">
      <c r="A1027" s="51" t="s">
        <v>998</v>
      </c>
      <c r="B1027" s="51"/>
      <c r="C1027" s="57"/>
      <c r="D1027" s="57"/>
      <c r="E1027" s="51"/>
      <c r="F1027" s="57"/>
      <c r="G1027" s="51"/>
      <c r="H1027" s="57"/>
      <c r="I1027" s="51"/>
      <c r="J1027" s="57"/>
      <c r="K1027" s="57"/>
      <c r="L1027" s="51"/>
      <c r="M1027" s="51"/>
      <c r="N1027" s="51"/>
      <c r="O1027" s="51"/>
      <c r="P1027" s="4"/>
      <c r="Q1027" s="4" t="s">
        <v>884</v>
      </c>
      <c r="R1027" s="4" t="s">
        <v>985</v>
      </c>
      <c r="AN1027" s="9"/>
      <c r="AO1027" s="9">
        <v>203.27565499999997</v>
      </c>
      <c r="AP1027" s="9">
        <v>187.86130000000003</v>
      </c>
      <c r="BC1027" s="9">
        <f t="shared" si="99"/>
        <v>195.5684775</v>
      </c>
      <c r="BD1027" s="5" t="s">
        <v>1031</v>
      </c>
    </row>
    <row r="1028" spans="1:56">
      <c r="A1028" s="4" t="s">
        <v>1032</v>
      </c>
      <c r="P1028" s="4"/>
      <c r="Q1028" s="4" t="s">
        <v>464</v>
      </c>
      <c r="R1028" s="4" t="s">
        <v>464</v>
      </c>
      <c r="S1028" s="4" t="s">
        <v>764</v>
      </c>
      <c r="AN1028" s="9"/>
      <c r="AO1028" s="9">
        <v>136.66928000000001</v>
      </c>
      <c r="AP1028" s="9">
        <v>264.71566000000007</v>
      </c>
      <c r="AQ1028" s="9">
        <v>241.31222500000001</v>
      </c>
      <c r="BC1028" s="9">
        <f t="shared" si="99"/>
        <v>214.23238833333335</v>
      </c>
      <c r="BD1028" s="5">
        <v>214</v>
      </c>
    </row>
    <row r="1029" spans="1:56">
      <c r="A1029" s="4" t="s">
        <v>1033</v>
      </c>
      <c r="P1029" s="4"/>
      <c r="Q1029" s="4" t="s">
        <v>884</v>
      </c>
      <c r="AN1029" s="9"/>
      <c r="AO1029" s="9">
        <v>170.05538000000001</v>
      </c>
      <c r="BC1029" s="9">
        <f t="shared" si="99"/>
        <v>170.05538000000001</v>
      </c>
      <c r="BD1029" s="5" t="s">
        <v>31</v>
      </c>
    </row>
    <row r="1030" spans="1:56">
      <c r="A1030" s="4" t="s">
        <v>882</v>
      </c>
      <c r="P1030" s="4"/>
      <c r="Q1030" s="4" t="s">
        <v>464</v>
      </c>
      <c r="AN1030" s="9"/>
      <c r="AO1030" s="9">
        <v>206.65848499999998</v>
      </c>
      <c r="BC1030" s="9">
        <f t="shared" si="99"/>
        <v>206.65848499999998</v>
      </c>
      <c r="BD1030" s="5" t="s">
        <v>31</v>
      </c>
    </row>
    <row r="1031" spans="1:56">
      <c r="A1031" s="4" t="s">
        <v>857</v>
      </c>
      <c r="P1031" s="4"/>
      <c r="Q1031" s="4" t="s">
        <v>464</v>
      </c>
      <c r="AO1031" s="9">
        <v>273.81761000000012</v>
      </c>
      <c r="BC1031" s="9">
        <f t="shared" si="99"/>
        <v>273.81761000000012</v>
      </c>
      <c r="BD1031" s="5" t="s">
        <v>31</v>
      </c>
    </row>
    <row r="1032" spans="1:56">
      <c r="A1032" s="4" t="s">
        <v>1034</v>
      </c>
      <c r="P1032" s="4"/>
      <c r="Q1032" s="4" t="s">
        <v>464</v>
      </c>
      <c r="AN1032" s="9"/>
      <c r="AO1032" s="9">
        <v>151.213975</v>
      </c>
      <c r="BC1032" s="9">
        <f t="shared" si="99"/>
        <v>151.213975</v>
      </c>
      <c r="BD1032" s="5" t="s">
        <v>31</v>
      </c>
    </row>
    <row r="1033" spans="1:56">
      <c r="A1033" s="4" t="s">
        <v>1034</v>
      </c>
      <c r="P1033" s="4"/>
      <c r="Q1033" s="4" t="s">
        <v>884</v>
      </c>
      <c r="AN1033" s="9"/>
      <c r="AO1033" s="9">
        <v>157.52269500000003</v>
      </c>
      <c r="BC1033" s="9">
        <f t="shared" si="99"/>
        <v>157.52269500000003</v>
      </c>
      <c r="BD1033" s="5" t="s">
        <v>31</v>
      </c>
    </row>
    <row r="1034" spans="1:56">
      <c r="A1034" s="4" t="s">
        <v>819</v>
      </c>
      <c r="P1034" s="4"/>
      <c r="Q1034" s="4" t="s">
        <v>464</v>
      </c>
      <c r="AN1034" s="9"/>
      <c r="AO1034" s="9">
        <v>203.95738000000003</v>
      </c>
      <c r="BC1034" s="9">
        <f t="shared" si="99"/>
        <v>203.95738000000003</v>
      </c>
      <c r="BD1034" s="5" t="s">
        <v>31</v>
      </c>
    </row>
    <row r="1035" spans="1:56">
      <c r="A1035" s="4" t="s">
        <v>819</v>
      </c>
      <c r="P1035" s="4"/>
      <c r="Q1035" s="4" t="s">
        <v>884</v>
      </c>
      <c r="AN1035" s="9"/>
      <c r="AO1035" s="9">
        <v>211.60007000000004</v>
      </c>
      <c r="BC1035" s="9">
        <f t="shared" si="99"/>
        <v>211.60007000000004</v>
      </c>
      <c r="BD1035" s="5" t="s">
        <v>31</v>
      </c>
    </row>
    <row r="1036" spans="1:56">
      <c r="A1036" s="4" t="s">
        <v>1035</v>
      </c>
      <c r="P1036" s="4"/>
      <c r="Q1036" s="4" t="s">
        <v>464</v>
      </c>
      <c r="AN1036" s="9"/>
      <c r="AO1036" s="9">
        <v>134.82677999999999</v>
      </c>
      <c r="BC1036" s="9">
        <f t="shared" si="99"/>
        <v>134.82677999999999</v>
      </c>
      <c r="BD1036" s="5" t="s">
        <v>31</v>
      </c>
    </row>
    <row r="1037" spans="1:56">
      <c r="A1037" s="4" t="s">
        <v>1036</v>
      </c>
      <c r="P1037" s="4"/>
      <c r="Q1037" s="4" t="s">
        <v>464</v>
      </c>
      <c r="AN1037" s="9"/>
      <c r="AO1037" s="9">
        <v>216.45690000000002</v>
      </c>
      <c r="BC1037" s="9">
        <f t="shared" si="99"/>
        <v>216.45690000000002</v>
      </c>
      <c r="BD1037" s="5" t="s">
        <v>31</v>
      </c>
    </row>
    <row r="1038" spans="1:56">
      <c r="A1038" s="4" t="s">
        <v>1036</v>
      </c>
      <c r="P1038" s="4"/>
      <c r="Q1038" s="4" t="s">
        <v>884</v>
      </c>
      <c r="AN1038" s="9"/>
      <c r="AO1038" s="9">
        <v>100.91004000000001</v>
      </c>
      <c r="BC1038" s="9">
        <f t="shared" si="99"/>
        <v>100.91004000000001</v>
      </c>
      <c r="BD1038" s="5" t="s">
        <v>31</v>
      </c>
    </row>
    <row r="1039" spans="1:56">
      <c r="A1039" s="4" t="s">
        <v>1037</v>
      </c>
      <c r="P1039" s="4"/>
      <c r="Q1039" s="4" t="s">
        <v>464</v>
      </c>
      <c r="AN1039" s="9"/>
      <c r="AO1039" s="9">
        <v>206.22734</v>
      </c>
      <c r="BC1039" s="9">
        <f t="shared" si="99"/>
        <v>206.22734</v>
      </c>
      <c r="BD1039" s="5" t="s">
        <v>31</v>
      </c>
    </row>
    <row r="1040" spans="1:56">
      <c r="A1040" s="4" t="s">
        <v>1038</v>
      </c>
      <c r="P1040" s="4"/>
      <c r="Q1040" s="4" t="s">
        <v>884</v>
      </c>
      <c r="AN1040" s="9"/>
      <c r="AO1040" s="9">
        <v>179.85748000000007</v>
      </c>
      <c r="BC1040" s="9">
        <f t="shared" si="99"/>
        <v>179.85748000000007</v>
      </c>
      <c r="BD1040" s="5" t="s">
        <v>31</v>
      </c>
    </row>
    <row r="1041" spans="1:56">
      <c r="A1041" s="4" t="s">
        <v>1039</v>
      </c>
      <c r="P1041" s="4"/>
      <c r="Q1041" s="4" t="s">
        <v>624</v>
      </c>
      <c r="AN1041" s="9"/>
      <c r="AO1041" s="9">
        <v>285.13793000000004</v>
      </c>
      <c r="BC1041" s="9">
        <f t="shared" si="99"/>
        <v>285.13793000000004</v>
      </c>
      <c r="BD1041" s="5" t="s">
        <v>31</v>
      </c>
    </row>
    <row r="1042" spans="1:56">
      <c r="A1042" s="4" t="s">
        <v>1040</v>
      </c>
      <c r="P1042" s="4"/>
      <c r="Q1042" s="4" t="s">
        <v>624</v>
      </c>
      <c r="R1042" s="4" t="s">
        <v>853</v>
      </c>
      <c r="AN1042" s="9"/>
      <c r="AO1042" s="9">
        <v>156.71568000000005</v>
      </c>
      <c r="AP1042" s="9">
        <v>121.28440500000004</v>
      </c>
      <c r="BC1042" s="9">
        <f t="shared" si="99"/>
        <v>139.00004250000003</v>
      </c>
      <c r="BD1042" s="5" t="s">
        <v>814</v>
      </c>
    </row>
    <row r="1043" spans="1:56">
      <c r="A1043" s="4" t="s">
        <v>1041</v>
      </c>
      <c r="P1043" s="4"/>
      <c r="Q1043" s="4" t="s">
        <v>624</v>
      </c>
      <c r="AN1043" s="9"/>
      <c r="AO1043" s="9">
        <v>291.54614500000008</v>
      </c>
      <c r="BC1043" s="9">
        <f t="shared" si="99"/>
        <v>291.54614500000008</v>
      </c>
      <c r="BD1043" s="5" t="s">
        <v>31</v>
      </c>
    </row>
    <row r="1044" spans="1:56">
      <c r="A1044" s="4" t="s">
        <v>1042</v>
      </c>
      <c r="P1044" s="4"/>
      <c r="Q1044" s="4" t="s">
        <v>683</v>
      </c>
      <c r="AN1044" s="9"/>
      <c r="AO1044" s="9">
        <v>293.54341499999998</v>
      </c>
      <c r="BC1044" s="9">
        <f t="shared" si="99"/>
        <v>293.54341499999998</v>
      </c>
      <c r="BD1044" s="5" t="s">
        <v>31</v>
      </c>
    </row>
    <row r="1045" spans="1:56">
      <c r="A1045" s="4" t="s">
        <v>1043</v>
      </c>
      <c r="P1045" s="4"/>
      <c r="Q1045" s="4" t="s">
        <v>624</v>
      </c>
      <c r="AN1045" s="9"/>
      <c r="AO1045" s="9">
        <v>314.72111000000007</v>
      </c>
      <c r="BC1045" s="9">
        <f t="shared" si="99"/>
        <v>314.72111000000007</v>
      </c>
      <c r="BD1045" s="5" t="s">
        <v>31</v>
      </c>
    </row>
    <row r="1046" spans="1:56">
      <c r="A1046" s="4" t="s">
        <v>1044</v>
      </c>
      <c r="P1046" s="4"/>
      <c r="Q1046" s="4" t="s">
        <v>683</v>
      </c>
      <c r="AN1046" s="9"/>
      <c r="AO1046" s="9">
        <v>240.30990500000001</v>
      </c>
      <c r="BC1046" s="9">
        <f t="shared" si="99"/>
        <v>240.30990500000001</v>
      </c>
      <c r="BD1046" s="5" t="s">
        <v>31</v>
      </c>
    </row>
    <row r="1047" spans="1:56">
      <c r="A1047" s="4" t="s">
        <v>1045</v>
      </c>
      <c r="P1047" s="4"/>
      <c r="Q1047" s="4" t="s">
        <v>624</v>
      </c>
      <c r="AN1047" s="9"/>
      <c r="AO1047" s="9">
        <v>241.50016000000002</v>
      </c>
      <c r="BC1047" s="9">
        <f t="shared" si="99"/>
        <v>241.50016000000002</v>
      </c>
      <c r="BD1047" s="5" t="s">
        <v>31</v>
      </c>
    </row>
    <row r="1048" spans="1:56">
      <c r="A1048" s="4" t="s">
        <v>1046</v>
      </c>
      <c r="P1048" s="4"/>
      <c r="Q1048" s="4" t="s">
        <v>624</v>
      </c>
      <c r="AN1048" s="9"/>
      <c r="AO1048" s="9">
        <v>138.23909000000003</v>
      </c>
      <c r="BC1048" s="9">
        <f t="shared" si="99"/>
        <v>138.23909000000003</v>
      </c>
      <c r="BD1048" s="5" t="s">
        <v>31</v>
      </c>
    </row>
    <row r="1049" spans="1:56">
      <c r="P1049" s="4"/>
      <c r="Q1049" s="4"/>
      <c r="AN1049" s="9"/>
      <c r="AO1049" s="9"/>
    </row>
    <row r="1050" spans="1:56">
      <c r="A1050" s="4" t="s">
        <v>957</v>
      </c>
      <c r="R1050" s="4" t="s">
        <v>683</v>
      </c>
      <c r="AP1050" s="9">
        <v>190.59557000000001</v>
      </c>
      <c r="BC1050" s="9">
        <f>AVERAGE(AP1050:AR1050)</f>
        <v>190.59557000000001</v>
      </c>
      <c r="BD1050" s="5" t="s">
        <v>31</v>
      </c>
    </row>
    <row r="1051" spans="1:56">
      <c r="A1051" s="4" t="s">
        <v>1047</v>
      </c>
      <c r="R1051" s="4" t="s">
        <v>683</v>
      </c>
      <c r="AP1051" s="9">
        <v>210.17397500000001</v>
      </c>
      <c r="BC1051" s="9">
        <f>AVERAGE(AP1051:AR1051)</f>
        <v>210.17397500000001</v>
      </c>
      <c r="BD1051" s="5" t="s">
        <v>31</v>
      </c>
    </row>
    <row r="1052" spans="1:56">
      <c r="A1052" s="4" t="s">
        <v>1048</v>
      </c>
      <c r="R1052" s="4" t="s">
        <v>683</v>
      </c>
      <c r="AP1052" s="9">
        <v>442.17789000000005</v>
      </c>
      <c r="BC1052" s="9">
        <f>AVERAGE(AP1052:AR1052)</f>
        <v>442.17789000000005</v>
      </c>
      <c r="BD1052" s="5" t="s">
        <v>31</v>
      </c>
    </row>
    <row r="1053" spans="1:56">
      <c r="A1053" s="4" t="s">
        <v>1049</v>
      </c>
      <c r="BC1053" s="9" t="e">
        <f>AVERAGE(AP1073:AR1073)</f>
        <v>#DIV/0!</v>
      </c>
      <c r="BD1053" s="5">
        <v>329</v>
      </c>
    </row>
    <row r="1054" spans="1:56">
      <c r="A1054" s="4" t="s">
        <v>1050</v>
      </c>
      <c r="R1054" s="4" t="s">
        <v>683</v>
      </c>
      <c r="AP1054" s="9">
        <v>140.87018</v>
      </c>
      <c r="BC1054" s="9">
        <f t="shared" ref="BC1054:BC1060" si="100">AVERAGE(AP1054:AR1054)</f>
        <v>140.87018</v>
      </c>
      <c r="BD1054" s="5" t="s">
        <v>31</v>
      </c>
    </row>
    <row r="1055" spans="1:56">
      <c r="A1055" s="4" t="s">
        <v>1051</v>
      </c>
      <c r="R1055" s="4" t="s">
        <v>683</v>
      </c>
      <c r="AP1055" s="9">
        <v>191.90743000000001</v>
      </c>
      <c r="BC1055" s="9">
        <f t="shared" si="100"/>
        <v>191.90743000000001</v>
      </c>
      <c r="BD1055" s="5" t="s">
        <v>31</v>
      </c>
    </row>
    <row r="1056" spans="1:56">
      <c r="A1056" s="4" t="s">
        <v>1052</v>
      </c>
      <c r="BC1056" s="9" t="e">
        <f t="shared" si="100"/>
        <v>#DIV/0!</v>
      </c>
      <c r="BD1056" s="5" t="s">
        <v>31</v>
      </c>
    </row>
    <row r="1057" spans="1:56">
      <c r="A1057" s="4" t="s">
        <v>1053</v>
      </c>
      <c r="R1057" s="4" t="s">
        <v>683</v>
      </c>
      <c r="AP1057" s="9">
        <v>309.18255500000004</v>
      </c>
      <c r="BC1057" s="9">
        <f t="shared" si="100"/>
        <v>309.18255500000004</v>
      </c>
      <c r="BD1057" s="5" t="s">
        <v>31</v>
      </c>
    </row>
    <row r="1058" spans="1:56">
      <c r="A1058" s="4" t="s">
        <v>1054</v>
      </c>
      <c r="R1058" s="4" t="s">
        <v>683</v>
      </c>
      <c r="AP1058" s="9">
        <v>211.82485500000004</v>
      </c>
      <c r="BC1058" s="9">
        <f t="shared" si="100"/>
        <v>211.82485500000004</v>
      </c>
      <c r="BD1058" s="5" t="s">
        <v>31</v>
      </c>
    </row>
    <row r="1059" spans="1:56">
      <c r="A1059" s="4" t="s">
        <v>1055</v>
      </c>
      <c r="R1059" s="4" t="s">
        <v>683</v>
      </c>
      <c r="AP1059" s="9">
        <v>201.44789500000002</v>
      </c>
      <c r="BC1059" s="9">
        <f t="shared" si="100"/>
        <v>201.44789500000002</v>
      </c>
      <c r="BD1059" s="5" t="s">
        <v>31</v>
      </c>
    </row>
    <row r="1060" spans="1:56">
      <c r="A1060" s="4" t="s">
        <v>1056</v>
      </c>
      <c r="R1060" s="4" t="s">
        <v>683</v>
      </c>
      <c r="AP1060" s="9">
        <v>205.74829</v>
      </c>
      <c r="BC1060" s="9">
        <f t="shared" si="100"/>
        <v>205.74829</v>
      </c>
      <c r="BD1060" s="5" t="s">
        <v>31</v>
      </c>
    </row>
    <row r="1061" spans="1:56">
      <c r="A1061" s="4" t="s">
        <v>106</v>
      </c>
    </row>
    <row r="1062" spans="1:56">
      <c r="A1062" s="1" t="s">
        <v>106</v>
      </c>
      <c r="B1062" s="1"/>
      <c r="C1062" s="331"/>
      <c r="D1062" s="331"/>
      <c r="E1062" s="1"/>
      <c r="F1062" s="331"/>
      <c r="G1062" s="1"/>
      <c r="H1062" s="331"/>
      <c r="I1062" s="1"/>
      <c r="J1062" s="331"/>
      <c r="K1062" s="331"/>
      <c r="L1062" s="1"/>
      <c r="M1062" s="1"/>
      <c r="N1062" s="1"/>
      <c r="O1062" s="1"/>
    </row>
    <row r="1063" spans="1:56">
      <c r="A1063" s="1" t="s">
        <v>106</v>
      </c>
      <c r="B1063" s="1"/>
      <c r="C1063" s="331"/>
      <c r="D1063" s="331"/>
      <c r="E1063" s="1"/>
      <c r="F1063" s="331"/>
      <c r="G1063" s="1"/>
      <c r="H1063" s="331"/>
      <c r="I1063" s="1"/>
      <c r="J1063" s="331"/>
      <c r="K1063" s="331"/>
      <c r="L1063" s="1"/>
      <c r="M1063" s="1"/>
      <c r="N1063" s="1"/>
      <c r="O1063" s="1"/>
      <c r="P1063" s="331"/>
      <c r="Q1063" s="331"/>
      <c r="R1063" s="4" t="s">
        <v>764</v>
      </c>
      <c r="S1063" s="4" t="s">
        <v>764</v>
      </c>
      <c r="T1063" s="4" t="s">
        <v>764</v>
      </c>
      <c r="U1063" s="24" t="s">
        <v>764</v>
      </c>
      <c r="AP1063" s="7">
        <v>367.6966700000001</v>
      </c>
      <c r="AQ1063" s="7">
        <v>321.53467500000005</v>
      </c>
      <c r="AR1063" s="7">
        <v>272.06355000000002</v>
      </c>
      <c r="AS1063" s="7">
        <v>350.92070749999999</v>
      </c>
      <c r="AT1063" s="7">
        <v>350.01972500000005</v>
      </c>
      <c r="AU1063" s="7">
        <v>341.12045000000012</v>
      </c>
      <c r="AV1063" s="7">
        <v>328.24137500000012</v>
      </c>
      <c r="AW1063" s="7">
        <v>447.56167500000004</v>
      </c>
      <c r="AX1063" s="7">
        <v>417.54735000000005</v>
      </c>
      <c r="AY1063" s="7">
        <v>324.44582499999996</v>
      </c>
      <c r="AZ1063" s="7">
        <v>402</v>
      </c>
      <c r="BA1063" s="7">
        <v>211</v>
      </c>
      <c r="BC1063" s="9">
        <f>AVERAGE(AP1063:AR1063)</f>
        <v>320.43163166666676</v>
      </c>
      <c r="BD1063" s="331">
        <v>320</v>
      </c>
    </row>
    <row r="1064" spans="1:56">
      <c r="A1064" s="4" t="s">
        <v>932</v>
      </c>
    </row>
    <row r="1065" spans="1:56">
      <c r="A1065" s="4" t="s">
        <v>959</v>
      </c>
    </row>
    <row r="1066" spans="1:56">
      <c r="A1066" s="4" t="s">
        <v>1057</v>
      </c>
      <c r="R1066" s="4" t="s">
        <v>683</v>
      </c>
      <c r="AP1066" s="9">
        <v>310.16276500000004</v>
      </c>
      <c r="BC1066" s="9">
        <f>AVERAGE(AP1066:AR1066)</f>
        <v>310.16276500000004</v>
      </c>
      <c r="BD1066" s="5" t="s">
        <v>31</v>
      </c>
    </row>
    <row r="1067" spans="1:56">
      <c r="A1067" s="4" t="s">
        <v>1058</v>
      </c>
      <c r="R1067" s="4" t="s">
        <v>683</v>
      </c>
      <c r="AP1067" s="9">
        <v>189.33898500000001</v>
      </c>
      <c r="BC1067" s="9">
        <f>AVERAGE(AP1067:AR1067)</f>
        <v>189.33898500000001</v>
      </c>
      <c r="BD1067" s="5" t="s">
        <v>31</v>
      </c>
    </row>
    <row r="1068" spans="1:56">
      <c r="A1068" s="4" t="s">
        <v>1059</v>
      </c>
      <c r="R1068" s="4" t="s">
        <v>683</v>
      </c>
      <c r="AP1068" s="9">
        <v>163.27866499999999</v>
      </c>
      <c r="BC1068" s="9">
        <f>AVERAGE(AP1068:AR1068)</f>
        <v>163.27866499999999</v>
      </c>
      <c r="BD1068" s="5" t="s">
        <v>31</v>
      </c>
    </row>
    <row r="1069" spans="1:56">
      <c r="A1069" s="4" t="s">
        <v>1060</v>
      </c>
    </row>
    <row r="1070" spans="1:56">
      <c r="A1070" s="4" t="s">
        <v>1061</v>
      </c>
    </row>
    <row r="1071" spans="1:56">
      <c r="A1071" s="4" t="s">
        <v>1062</v>
      </c>
    </row>
    <row r="1072" spans="1:56">
      <c r="A1072" s="4" t="s">
        <v>1063</v>
      </c>
      <c r="R1072" s="4" t="s">
        <v>683</v>
      </c>
      <c r="S1072" s="4" t="s">
        <v>683</v>
      </c>
      <c r="AP1072" s="9">
        <v>268.11323000000004</v>
      </c>
      <c r="AQ1072" s="9">
        <v>287.19047500000005</v>
      </c>
      <c r="BC1072" s="9">
        <f>AVERAGE(AP1072:AR1072)</f>
        <v>277.65185250000002</v>
      </c>
      <c r="BD1072" s="5">
        <v>278</v>
      </c>
    </row>
    <row r="1073" spans="1:56">
      <c r="A1073" s="4" t="s">
        <v>1019</v>
      </c>
    </row>
    <row r="1074" spans="1:56">
      <c r="A1074" s="4" t="s">
        <v>763</v>
      </c>
    </row>
    <row r="1075" spans="1:56">
      <c r="A1075" s="4" t="s">
        <v>763</v>
      </c>
      <c r="R1075" s="4" t="s">
        <v>464</v>
      </c>
      <c r="AP1075" s="9">
        <v>414.8757250000001</v>
      </c>
      <c r="BC1075" s="9">
        <f>AVERAGE(AP1075:AR1075)</f>
        <v>414.8757250000001</v>
      </c>
      <c r="BD1075" s="5" t="s">
        <v>31</v>
      </c>
    </row>
    <row r="1076" spans="1:56">
      <c r="A1076" s="51" t="s">
        <v>763</v>
      </c>
      <c r="B1076" s="51"/>
      <c r="C1076" s="57"/>
      <c r="D1076" s="57"/>
      <c r="E1076" s="51"/>
      <c r="F1076" s="57"/>
      <c r="G1076" s="51"/>
      <c r="H1076" s="57"/>
      <c r="I1076" s="51"/>
      <c r="J1076" s="57"/>
      <c r="K1076" s="57"/>
      <c r="L1076" s="51"/>
      <c r="M1076" s="51"/>
      <c r="N1076" s="51"/>
      <c r="O1076" s="51"/>
      <c r="P1076" s="57"/>
      <c r="Q1076" s="57"/>
      <c r="R1076" s="4" t="s">
        <v>985</v>
      </c>
      <c r="S1076" s="4" t="s">
        <v>985</v>
      </c>
      <c r="T1076" s="4" t="s">
        <v>985</v>
      </c>
      <c r="U1076" s="24" t="s">
        <v>985</v>
      </c>
      <c r="AP1076" s="9">
        <v>247.13452500000002</v>
      </c>
      <c r="AQ1076" s="9">
        <v>378.00730000000004</v>
      </c>
      <c r="AR1076" s="9">
        <v>274.45880000000005</v>
      </c>
      <c r="AS1076" s="9">
        <v>207.29967500000001</v>
      </c>
      <c r="AT1076" s="9">
        <v>220.93786000000006</v>
      </c>
      <c r="AU1076" s="9">
        <v>254.39397500000001</v>
      </c>
      <c r="BC1076" s="9">
        <f>AVERAGE(AP1076:AR1076)</f>
        <v>299.86687499999999</v>
      </c>
      <c r="BD1076" s="5">
        <v>300</v>
      </c>
    </row>
    <row r="1077" spans="1:56">
      <c r="A1077" s="4" t="s">
        <v>1064</v>
      </c>
      <c r="R1077" s="4" t="s">
        <v>464</v>
      </c>
      <c r="S1077" s="4" t="s">
        <v>764</v>
      </c>
      <c r="T1077" s="4" t="s">
        <v>764</v>
      </c>
      <c r="AP1077" s="9">
        <v>331.24833500000005</v>
      </c>
      <c r="AQ1077" s="9">
        <v>326.93320000000011</v>
      </c>
      <c r="AR1077" s="9">
        <v>252.56989999999999</v>
      </c>
      <c r="BC1077" s="9">
        <f>AVERAGE(AP1077:AR1077)</f>
        <v>303.58381166666669</v>
      </c>
      <c r="BD1077" s="5">
        <v>304</v>
      </c>
    </row>
    <row r="1078" spans="1:56">
      <c r="A1078" s="4" t="s">
        <v>1065</v>
      </c>
      <c r="R1078" s="4" t="s">
        <v>464</v>
      </c>
      <c r="AP1078" s="9">
        <v>436.45140000000009</v>
      </c>
      <c r="BC1078" s="9">
        <f>AVERAGE(AP1078:AR1078)</f>
        <v>436.45140000000009</v>
      </c>
      <c r="BD1078" s="5" t="s">
        <v>31</v>
      </c>
    </row>
    <row r="1079" spans="1:56">
      <c r="A1079" s="4" t="s">
        <v>974</v>
      </c>
    </row>
    <row r="1080" spans="1:56">
      <c r="A1080" s="4" t="s">
        <v>1066</v>
      </c>
      <c r="R1080" s="4" t="s">
        <v>464</v>
      </c>
      <c r="AP1080" s="9">
        <v>411.23494500000004</v>
      </c>
      <c r="BC1080" s="9">
        <f>AVERAGE(AP1080:AR1080)</f>
        <v>411.23494500000004</v>
      </c>
      <c r="BD1080" s="5" t="s">
        <v>31</v>
      </c>
    </row>
    <row r="1081" spans="1:56" ht="15">
      <c r="A1081" s="4" t="s">
        <v>1067</v>
      </c>
      <c r="R1081" s="4" t="s">
        <v>853</v>
      </c>
      <c r="S1081" s="4" t="s">
        <v>853</v>
      </c>
      <c r="T1081" s="4" t="s">
        <v>853</v>
      </c>
      <c r="U1081" s="24" t="s">
        <v>853</v>
      </c>
      <c r="AP1081" s="9">
        <v>307.49851000000007</v>
      </c>
      <c r="AQ1081" s="9">
        <v>329.05207499999995</v>
      </c>
      <c r="AR1081" s="9">
        <v>337.4538750000001</v>
      </c>
      <c r="AS1081" s="9">
        <v>399.50927500000012</v>
      </c>
      <c r="BC1081" s="9">
        <f>AVERAGE(AP1081:AR1081)</f>
        <v>324.66815333333335</v>
      </c>
      <c r="BD1081" s="5">
        <v>325</v>
      </c>
    </row>
    <row r="1082" spans="1:56">
      <c r="A1082" s="4" t="s">
        <v>879</v>
      </c>
    </row>
    <row r="1083" spans="1:56">
      <c r="A1083" s="4" t="s">
        <v>935</v>
      </c>
    </row>
    <row r="1084" spans="1:56">
      <c r="A1084" s="4" t="s">
        <v>1068</v>
      </c>
      <c r="R1084" s="4" t="s">
        <v>853</v>
      </c>
      <c r="S1084" s="4" t="s">
        <v>764</v>
      </c>
      <c r="T1084" s="4" t="s">
        <v>764</v>
      </c>
      <c r="U1084" s="24" t="s">
        <v>764</v>
      </c>
      <c r="AP1084" s="9">
        <v>276.79509000000007</v>
      </c>
      <c r="AQ1084" s="9">
        <v>345.35820000000012</v>
      </c>
      <c r="AR1084" s="9">
        <v>266.68344999999999</v>
      </c>
      <c r="AS1084" s="9">
        <v>305.50492500000001</v>
      </c>
      <c r="BC1084" s="9">
        <f>AVERAGE(AP1084:AR1084)</f>
        <v>296.27891333333338</v>
      </c>
      <c r="BD1084" s="5">
        <v>296</v>
      </c>
    </row>
    <row r="1085" spans="1:56">
      <c r="A1085" s="4" t="s">
        <v>1069</v>
      </c>
      <c r="R1085" s="4" t="s">
        <v>853</v>
      </c>
      <c r="AP1085" s="9">
        <v>281.63718</v>
      </c>
      <c r="BC1085" s="9">
        <f>AVERAGE(AP1085:AR1085)</f>
        <v>281.63718</v>
      </c>
      <c r="BD1085" s="5" t="s">
        <v>31</v>
      </c>
    </row>
    <row r="1086" spans="1:56">
      <c r="A1086" s="4" t="s">
        <v>1027</v>
      </c>
    </row>
    <row r="1087" spans="1:56">
      <c r="A1087" s="4" t="s">
        <v>1028</v>
      </c>
    </row>
    <row r="1088" spans="1:56">
      <c r="A1088" s="4" t="s">
        <v>429</v>
      </c>
    </row>
    <row r="1089" spans="1:56">
      <c r="A1089" s="4" t="s">
        <v>429</v>
      </c>
      <c r="R1089" s="4" t="s">
        <v>985</v>
      </c>
      <c r="AP1089" s="9">
        <v>231.58382500000002</v>
      </c>
      <c r="BC1089" s="9">
        <f>AVERAGE(AP1089:AR1089)</f>
        <v>231.58382500000002</v>
      </c>
      <c r="BD1089" s="5" t="s">
        <v>31</v>
      </c>
    </row>
    <row r="1090" spans="1:56">
      <c r="A1090" s="51" t="s">
        <v>1070</v>
      </c>
      <c r="B1090" s="51"/>
      <c r="C1090" s="57"/>
      <c r="D1090" s="57"/>
      <c r="E1090" s="51"/>
      <c r="F1090" s="57"/>
      <c r="G1090" s="51"/>
      <c r="H1090" s="57"/>
      <c r="I1090" s="51"/>
      <c r="J1090" s="57"/>
      <c r="K1090" s="57"/>
      <c r="L1090" s="51"/>
      <c r="M1090" s="51"/>
      <c r="N1090" s="51"/>
      <c r="O1090" s="51"/>
      <c r="P1090" s="57"/>
      <c r="Q1090" s="57"/>
      <c r="R1090" s="4" t="s">
        <v>985</v>
      </c>
      <c r="AP1090" s="9">
        <v>213.06670000000005</v>
      </c>
      <c r="BC1090" s="9">
        <f>AVERAGE(AP1090:AR1090)</f>
        <v>213.06670000000005</v>
      </c>
      <c r="BD1090" s="5" t="s">
        <v>31</v>
      </c>
    </row>
    <row r="1091" spans="1:56">
      <c r="A1091" s="51" t="s">
        <v>1071</v>
      </c>
      <c r="B1091" s="51"/>
      <c r="C1091" s="57"/>
      <c r="D1091" s="57"/>
      <c r="E1091" s="51"/>
      <c r="F1091" s="57"/>
      <c r="G1091" s="51"/>
      <c r="H1091" s="57"/>
      <c r="I1091" s="51"/>
      <c r="J1091" s="57"/>
      <c r="K1091" s="57"/>
      <c r="L1091" s="51"/>
      <c r="M1091" s="51"/>
      <c r="N1091" s="51"/>
      <c r="O1091" s="51"/>
      <c r="P1091" s="57"/>
      <c r="Q1091" s="57"/>
      <c r="R1091" s="4" t="s">
        <v>985</v>
      </c>
      <c r="AP1091" s="9">
        <v>157.55217500000001</v>
      </c>
      <c r="BC1091" s="9">
        <f>AVERAGE(AP1091:AR1091)</f>
        <v>157.55217500000001</v>
      </c>
      <c r="BD1091" s="5" t="s">
        <v>31</v>
      </c>
    </row>
    <row r="1092" spans="1:56">
      <c r="A1092" s="4" t="s">
        <v>1072</v>
      </c>
    </row>
    <row r="1093" spans="1:56">
      <c r="A1093" s="4" t="s">
        <v>1072</v>
      </c>
      <c r="R1093" s="4" t="s">
        <v>853</v>
      </c>
      <c r="AP1093" s="9">
        <v>336.09779500000002</v>
      </c>
      <c r="BC1093" s="9">
        <f>AVERAGE(AP1093:AR1093)</f>
        <v>336.09779500000002</v>
      </c>
      <c r="BD1093" s="5" t="s">
        <v>31</v>
      </c>
    </row>
    <row r="1094" spans="1:56" ht="15">
      <c r="A1094" s="4" t="s">
        <v>987</v>
      </c>
      <c r="R1094" s="4" t="s">
        <v>985</v>
      </c>
      <c r="S1094" s="4" t="s">
        <v>985</v>
      </c>
      <c r="T1094" s="4" t="s">
        <v>985</v>
      </c>
      <c r="AP1094" s="9">
        <v>191.03040000000004</v>
      </c>
      <c r="AQ1094" s="9">
        <v>348.74840000000006</v>
      </c>
      <c r="AR1094" s="9">
        <v>243.32055000000003</v>
      </c>
      <c r="BC1094" s="9">
        <f>AVERAGE(AP1094:AR1094)</f>
        <v>261.03311666666667</v>
      </c>
      <c r="BD1094" s="5">
        <v>261</v>
      </c>
    </row>
    <row r="1095" spans="1:56">
      <c r="A1095" s="51" t="s">
        <v>403</v>
      </c>
      <c r="B1095" s="51"/>
      <c r="C1095" s="57"/>
      <c r="D1095" s="57"/>
      <c r="E1095" s="51"/>
      <c r="F1095" s="57"/>
      <c r="G1095" s="51"/>
      <c r="H1095" s="57"/>
      <c r="I1095" s="51"/>
      <c r="J1095" s="57"/>
      <c r="K1095" s="57"/>
      <c r="L1095" s="51"/>
      <c r="M1095" s="51"/>
      <c r="N1095" s="51"/>
      <c r="O1095" s="51"/>
      <c r="P1095" s="57"/>
      <c r="Q1095" s="57"/>
      <c r="R1095" s="4" t="s">
        <v>985</v>
      </c>
      <c r="AP1095" s="9">
        <v>126.10070000000002</v>
      </c>
      <c r="BC1095" s="9">
        <f>AVERAGE(AP1095:AR1095)</f>
        <v>126.10070000000002</v>
      </c>
      <c r="BD1095" s="5" t="s">
        <v>31</v>
      </c>
    </row>
    <row r="1096" spans="1:56">
      <c r="A1096" s="51" t="s">
        <v>403</v>
      </c>
      <c r="B1096" s="51"/>
      <c r="C1096" s="57"/>
      <c r="D1096" s="57"/>
      <c r="E1096" s="51"/>
      <c r="F1096" s="57"/>
      <c r="G1096" s="51"/>
      <c r="H1096" s="57"/>
      <c r="I1096" s="51"/>
      <c r="J1096" s="57"/>
      <c r="K1096" s="57"/>
      <c r="L1096" s="51"/>
      <c r="M1096" s="51"/>
      <c r="N1096" s="51"/>
      <c r="O1096" s="51"/>
      <c r="P1096" s="57"/>
      <c r="Q1096" s="57"/>
      <c r="R1096" s="4" t="s">
        <v>764</v>
      </c>
      <c r="AP1096" s="9">
        <v>236.03162000000006</v>
      </c>
      <c r="BC1096" s="9">
        <f>AVERAGE(AP1096:AR1096)</f>
        <v>236.03162000000006</v>
      </c>
      <c r="BD1096" s="5" t="s">
        <v>31</v>
      </c>
    </row>
    <row r="1097" spans="1:56">
      <c r="A1097" s="4" t="s">
        <v>1073</v>
      </c>
    </row>
    <row r="1098" spans="1:56" ht="15">
      <c r="A1098" s="4" t="s">
        <v>1030</v>
      </c>
      <c r="R1098" s="4" t="s">
        <v>764</v>
      </c>
      <c r="S1098" s="4" t="s">
        <v>764</v>
      </c>
      <c r="T1098" s="4" t="s">
        <v>764</v>
      </c>
      <c r="AP1098" s="9">
        <v>347.62079</v>
      </c>
      <c r="AQ1098" s="9">
        <v>354.20220000000006</v>
      </c>
      <c r="AR1098" s="9">
        <v>178.66722500000006</v>
      </c>
      <c r="BC1098" s="9">
        <f>AVERAGE(AP1098:AR1098)</f>
        <v>293.49673833333338</v>
      </c>
      <c r="BD1098" s="5">
        <v>293</v>
      </c>
    </row>
    <row r="1099" spans="1:56">
      <c r="A1099" s="4" t="s">
        <v>998</v>
      </c>
    </row>
    <row r="1100" spans="1:56">
      <c r="A1100" s="4" t="s">
        <v>998</v>
      </c>
    </row>
    <row r="1101" spans="1:56">
      <c r="A1101" s="4" t="s">
        <v>1032</v>
      </c>
    </row>
    <row r="1102" spans="1:56">
      <c r="A1102" s="4" t="s">
        <v>1074</v>
      </c>
      <c r="R1102" s="4" t="s">
        <v>464</v>
      </c>
      <c r="AP1102" s="9">
        <v>230.40462499999998</v>
      </c>
      <c r="BC1102" s="9">
        <f>AVERAGE(AP1102:AR1102)</f>
        <v>230.40462499999998</v>
      </c>
      <c r="BD1102" s="5" t="s">
        <v>31</v>
      </c>
    </row>
    <row r="1103" spans="1:56">
      <c r="A1103" s="4" t="s">
        <v>980</v>
      </c>
    </row>
    <row r="1104" spans="1:56">
      <c r="A1104" s="51" t="s">
        <v>980</v>
      </c>
      <c r="B1104" s="51"/>
      <c r="C1104" s="57"/>
      <c r="D1104" s="57"/>
      <c r="E1104" s="51"/>
      <c r="F1104" s="57"/>
      <c r="G1104" s="51"/>
      <c r="H1104" s="57"/>
      <c r="I1104" s="51"/>
      <c r="J1104" s="57"/>
      <c r="K1104" s="57"/>
      <c r="L1104" s="51"/>
      <c r="M1104" s="51"/>
      <c r="N1104" s="51"/>
      <c r="O1104" s="51"/>
      <c r="R1104" s="4" t="s">
        <v>985</v>
      </c>
      <c r="AP1104" s="9">
        <v>153.13017500000001</v>
      </c>
      <c r="BC1104" s="9">
        <f>AVERAGE(AP1104:AR1104)</f>
        <v>153.13017500000001</v>
      </c>
      <c r="BD1104" s="5" t="s">
        <v>31</v>
      </c>
    </row>
    <row r="1105" spans="1:56">
      <c r="A1105" s="4" t="s">
        <v>978</v>
      </c>
    </row>
    <row r="1106" spans="1:56">
      <c r="A1106" s="4" t="s">
        <v>943</v>
      </c>
      <c r="R1106" s="4" t="s">
        <v>464</v>
      </c>
      <c r="AP1106" s="9">
        <v>407.77472999999998</v>
      </c>
      <c r="BC1106" s="9">
        <f>AVERAGE(AP1106:AR1106)</f>
        <v>407.77472999999998</v>
      </c>
      <c r="BD1106" s="5" t="s">
        <v>31</v>
      </c>
    </row>
    <row r="1107" spans="1:56">
      <c r="A1107" s="4" t="s">
        <v>765</v>
      </c>
    </row>
    <row r="1108" spans="1:56">
      <c r="A1108" s="4" t="s">
        <v>1040</v>
      </c>
    </row>
    <row r="1109" spans="1:56">
      <c r="A1109" s="4" t="s">
        <v>991</v>
      </c>
      <c r="R1109" s="4" t="s">
        <v>853</v>
      </c>
      <c r="AP1109" s="9">
        <v>221.63801000000001</v>
      </c>
      <c r="BC1109" s="9">
        <f>AVERAGE(AP1109:AR1109)</f>
        <v>221.63801000000001</v>
      </c>
      <c r="BD1109" s="5" t="s">
        <v>31</v>
      </c>
    </row>
    <row r="1110" spans="1:56" ht="15">
      <c r="A1110" s="1" t="s">
        <v>1075</v>
      </c>
      <c r="B1110" s="1"/>
      <c r="C1110" s="331"/>
      <c r="D1110" s="331"/>
      <c r="E1110" s="1"/>
      <c r="F1110" s="331"/>
      <c r="G1110" s="1"/>
      <c r="H1110" s="331"/>
      <c r="I1110" s="1"/>
      <c r="J1110" s="331"/>
      <c r="K1110" s="331"/>
      <c r="L1110" s="1"/>
      <c r="M1110" s="1"/>
      <c r="N1110" s="1"/>
      <c r="O1110" s="1"/>
      <c r="P1110" s="331"/>
      <c r="Q1110" s="331"/>
      <c r="R1110" s="4" t="s">
        <v>853</v>
      </c>
      <c r="S1110" s="4" t="s">
        <v>853</v>
      </c>
      <c r="T1110" s="4" t="s">
        <v>853</v>
      </c>
      <c r="AP1110" s="7">
        <v>289.55624500000005</v>
      </c>
      <c r="AQ1110" s="7">
        <v>281.46029999999996</v>
      </c>
      <c r="AR1110" s="7">
        <v>326.56470000000007</v>
      </c>
      <c r="BC1110" s="9">
        <f>AVERAGE(AP1110:AR1110)</f>
        <v>299.19374833333336</v>
      </c>
      <c r="BD1110" s="331">
        <v>299</v>
      </c>
    </row>
    <row r="1111" spans="1:56">
      <c r="A1111" s="4" t="s">
        <v>545</v>
      </c>
    </row>
    <row r="1112" spans="1:56">
      <c r="A1112" s="1" t="s">
        <v>545</v>
      </c>
      <c r="B1112" s="1"/>
      <c r="C1112" s="331"/>
      <c r="D1112" s="331"/>
      <c r="E1112" s="1"/>
      <c r="F1112" s="331"/>
      <c r="G1112" s="1"/>
      <c r="H1112" s="331"/>
      <c r="I1112" s="1"/>
      <c r="J1112" s="331"/>
      <c r="K1112" s="331"/>
      <c r="L1112" s="1"/>
      <c r="M1112" s="1"/>
      <c r="N1112" s="1"/>
      <c r="O1112" s="1"/>
      <c r="P1112" s="331"/>
      <c r="Q1112" s="331"/>
      <c r="R1112" s="4" t="s">
        <v>985</v>
      </c>
      <c r="S1112" s="4" t="s">
        <v>985</v>
      </c>
      <c r="T1112" s="4" t="s">
        <v>985</v>
      </c>
      <c r="U1112" s="24" t="s">
        <v>985</v>
      </c>
      <c r="AP1112" s="7">
        <v>159.39467500000003</v>
      </c>
      <c r="AQ1112" s="7">
        <v>238.069425</v>
      </c>
      <c r="AR1112" s="7">
        <v>125.08732500000001</v>
      </c>
      <c r="AS1112" s="7">
        <v>150.20060000000001</v>
      </c>
      <c r="BC1112" s="9">
        <f>AVERAGE(AP1112:AR1112)</f>
        <v>174.18380833333333</v>
      </c>
      <c r="BD1112" s="331">
        <v>174</v>
      </c>
    </row>
    <row r="1113" spans="1:56">
      <c r="A1113" s="1" t="s">
        <v>545</v>
      </c>
      <c r="B1113" s="1"/>
      <c r="C1113" s="331"/>
      <c r="D1113" s="331"/>
      <c r="E1113" s="1"/>
      <c r="F1113" s="331"/>
      <c r="G1113" s="1"/>
      <c r="H1113" s="331"/>
      <c r="I1113" s="1"/>
      <c r="J1113" s="331"/>
      <c r="K1113" s="331"/>
      <c r="L1113" s="1"/>
      <c r="M1113" s="1"/>
      <c r="N1113" s="1"/>
      <c r="O1113" s="1"/>
      <c r="P1113" s="331"/>
      <c r="Q1113" s="331"/>
      <c r="R1113" s="4" t="s">
        <v>764</v>
      </c>
      <c r="S1113" s="4" t="s">
        <v>764</v>
      </c>
      <c r="T1113" s="4" t="s">
        <v>764</v>
      </c>
      <c r="U1113" s="24" t="s">
        <v>764</v>
      </c>
      <c r="AP1113" s="7">
        <v>265.050995</v>
      </c>
      <c r="AQ1113" s="7">
        <v>260.52949999999998</v>
      </c>
      <c r="AR1113" s="7">
        <v>164.94060000000005</v>
      </c>
      <c r="AS1113" s="7">
        <v>219.18379999999999</v>
      </c>
      <c r="BC1113" s="9">
        <f>AVERAGE(AP1113:AR1113)</f>
        <v>230.17369833333331</v>
      </c>
      <c r="BD1113" s="331">
        <v>230</v>
      </c>
    </row>
    <row r="1114" spans="1:56" ht="15">
      <c r="A1114" s="1" t="s">
        <v>1076</v>
      </c>
      <c r="B1114" s="1"/>
      <c r="C1114" s="331"/>
      <c r="D1114" s="331"/>
      <c r="E1114" s="1"/>
      <c r="F1114" s="331"/>
      <c r="G1114" s="1"/>
      <c r="H1114" s="331"/>
      <c r="I1114" s="1"/>
      <c r="J1114" s="331"/>
      <c r="K1114" s="331"/>
      <c r="L1114" s="1"/>
      <c r="M1114" s="1"/>
      <c r="N1114" s="1"/>
      <c r="O1114" s="1"/>
      <c r="P1114" s="331"/>
      <c r="Q1114" s="331"/>
      <c r="R1114" s="4" t="s">
        <v>683</v>
      </c>
      <c r="S1114" s="4" t="s">
        <v>683</v>
      </c>
      <c r="T1114" s="4" t="s">
        <v>683</v>
      </c>
      <c r="V1114" s="4" t="s">
        <v>1077</v>
      </c>
      <c r="AP1114" s="7">
        <v>190.09441000000004</v>
      </c>
      <c r="AQ1114" s="7">
        <v>194.954925</v>
      </c>
      <c r="AR1114" s="9">
        <v>242.67567500000001</v>
      </c>
      <c r="AT1114" s="7">
        <v>147.4</v>
      </c>
      <c r="AU1114" s="7">
        <v>256.75237500000003</v>
      </c>
      <c r="AV1114" s="7">
        <v>181.17302500000002</v>
      </c>
      <c r="AW1114" s="7">
        <v>177.28535000000005</v>
      </c>
      <c r="AX1114" s="7">
        <v>368.94220000000007</v>
      </c>
      <c r="AY1114" s="7">
        <v>82.672975000000008</v>
      </c>
      <c r="AZ1114" s="331">
        <v>293</v>
      </c>
      <c r="BA1114" s="331">
        <v>95</v>
      </c>
      <c r="BC1114" s="9">
        <f>AVERAGE(AP1114:AR1114)</f>
        <v>209.24167000000003</v>
      </c>
      <c r="BD1114" s="5">
        <v>209</v>
      </c>
    </row>
    <row r="1115" spans="1:56">
      <c r="A1115" s="4" t="s">
        <v>139</v>
      </c>
    </row>
    <row r="1116" spans="1:56">
      <c r="A1116" s="4" t="s">
        <v>839</v>
      </c>
    </row>
    <row r="1117" spans="1:56">
      <c r="A1117" s="4" t="s">
        <v>105</v>
      </c>
    </row>
    <row r="1118" spans="1:56">
      <c r="A1118" s="4" t="s">
        <v>105</v>
      </c>
    </row>
    <row r="1119" spans="1:56">
      <c r="A1119" s="1" t="s">
        <v>105</v>
      </c>
      <c r="B1119" s="1"/>
      <c r="C1119" s="331"/>
      <c r="D1119" s="331"/>
      <c r="E1119" s="1"/>
      <c r="F1119" s="331"/>
      <c r="G1119" s="1"/>
      <c r="H1119" s="331"/>
      <c r="I1119" s="1"/>
      <c r="J1119" s="331"/>
      <c r="K1119" s="331"/>
      <c r="L1119" s="1"/>
      <c r="M1119" s="1"/>
      <c r="N1119" s="1"/>
      <c r="O1119" s="1"/>
      <c r="P1119" s="331"/>
      <c r="Q1119" s="331"/>
      <c r="R1119" s="4" t="s">
        <v>985</v>
      </c>
      <c r="S1119" s="4" t="s">
        <v>985</v>
      </c>
      <c r="T1119" s="4" t="s">
        <v>985</v>
      </c>
      <c r="U1119" s="24" t="s">
        <v>985</v>
      </c>
      <c r="AP1119" s="7">
        <v>189.40899999999999</v>
      </c>
      <c r="AQ1119" s="7">
        <v>307.236875</v>
      </c>
      <c r="AR1119" s="7">
        <v>189.92490000000004</v>
      </c>
      <c r="AS1119" s="7">
        <v>222.05810000000002</v>
      </c>
      <c r="AT1119" s="7">
        <v>234.77135000000001</v>
      </c>
      <c r="AU1119" s="7">
        <v>208.82895000000005</v>
      </c>
      <c r="AV1119" s="7">
        <v>194.9365</v>
      </c>
      <c r="AW1119" s="7">
        <v>246.73286000000007</v>
      </c>
      <c r="AX1119" s="7">
        <v>315.30702500000007</v>
      </c>
      <c r="AY1119" s="7">
        <v>180.01225000000002</v>
      </c>
      <c r="AZ1119" s="7">
        <v>298</v>
      </c>
      <c r="BA1119" s="7">
        <v>95</v>
      </c>
      <c r="BC1119" s="9">
        <f t="shared" ref="BC1119:BC1132" si="101">AVERAGE(AP1119:AR1119)</f>
        <v>228.85692500000002</v>
      </c>
      <c r="BD1119" s="331">
        <v>229</v>
      </c>
    </row>
    <row r="1120" spans="1:56">
      <c r="A1120" s="1" t="s">
        <v>105</v>
      </c>
      <c r="B1120" s="1"/>
      <c r="C1120" s="331"/>
      <c r="D1120" s="331"/>
      <c r="E1120" s="1"/>
      <c r="F1120" s="331"/>
      <c r="G1120" s="1"/>
      <c r="H1120" s="331"/>
      <c r="I1120" s="1"/>
      <c r="J1120" s="331"/>
      <c r="K1120" s="331"/>
      <c r="L1120" s="1"/>
      <c r="M1120" s="1"/>
      <c r="N1120" s="1"/>
      <c r="O1120" s="1"/>
      <c r="P1120" s="331"/>
      <c r="Q1120" s="331"/>
      <c r="R1120" s="4" t="s">
        <v>764</v>
      </c>
      <c r="S1120" s="4" t="s">
        <v>764</v>
      </c>
      <c r="T1120" s="4" t="s">
        <v>764</v>
      </c>
      <c r="U1120" s="24" t="s">
        <v>764</v>
      </c>
      <c r="AP1120" s="7">
        <v>358.53207500000013</v>
      </c>
      <c r="AQ1120" s="7">
        <v>358.53821666666676</v>
      </c>
      <c r="AR1120" s="7">
        <v>258.26322500000003</v>
      </c>
      <c r="AS1120" s="7">
        <v>338.06190000000004</v>
      </c>
      <c r="AT1120" s="7">
        <v>275.47217500000005</v>
      </c>
      <c r="AU1120" s="7">
        <v>272.59787499999999</v>
      </c>
      <c r="AV1120" s="7">
        <v>261.81925000000001</v>
      </c>
      <c r="AW1120" s="7">
        <v>395.56632500000006</v>
      </c>
      <c r="AX1120" s="7">
        <v>370.67415000000005</v>
      </c>
      <c r="AY1120" s="7">
        <v>246.85815000000008</v>
      </c>
      <c r="AZ1120" s="7">
        <v>335</v>
      </c>
      <c r="BA1120" s="7">
        <v>141</v>
      </c>
      <c r="BC1120" s="9">
        <f t="shared" si="101"/>
        <v>325.11117222222231</v>
      </c>
      <c r="BD1120" s="331">
        <v>325</v>
      </c>
    </row>
    <row r="1121" spans="1:56" ht="15">
      <c r="A1121" s="4" t="s">
        <v>1078</v>
      </c>
      <c r="R1121" s="4" t="s">
        <v>853</v>
      </c>
      <c r="S1121" s="4" t="s">
        <v>853</v>
      </c>
      <c r="T1121" s="4" t="s">
        <v>853</v>
      </c>
      <c r="U1121" s="24" t="s">
        <v>853</v>
      </c>
      <c r="AP1121" s="9">
        <v>179.46318500000007</v>
      </c>
      <c r="AQ1121" s="9">
        <v>336.40365000000008</v>
      </c>
      <c r="AR1121" s="9">
        <v>318.10762499999998</v>
      </c>
      <c r="AS1121" s="9">
        <v>268.93130000000002</v>
      </c>
      <c r="BC1121" s="9">
        <f t="shared" si="101"/>
        <v>277.99148666666673</v>
      </c>
      <c r="BD1121" s="5">
        <v>278</v>
      </c>
    </row>
    <row r="1122" spans="1:56">
      <c r="A1122" s="4" t="s">
        <v>1079</v>
      </c>
      <c r="R1122" s="4" t="s">
        <v>683</v>
      </c>
      <c r="AP1122" s="9">
        <v>264.77830500000005</v>
      </c>
      <c r="BC1122" s="9">
        <f t="shared" si="101"/>
        <v>264.77830500000005</v>
      </c>
      <c r="BD1122" s="5" t="s">
        <v>31</v>
      </c>
    </row>
    <row r="1123" spans="1:56">
      <c r="A1123" s="4" t="s">
        <v>949</v>
      </c>
      <c r="R1123" s="4" t="s">
        <v>853</v>
      </c>
      <c r="S1123" s="4" t="s">
        <v>853</v>
      </c>
      <c r="T1123" s="4" t="s">
        <v>853</v>
      </c>
      <c r="U1123" s="24" t="s">
        <v>853</v>
      </c>
      <c r="AP1123" s="9">
        <v>234.01592500000004</v>
      </c>
      <c r="AQ1123" s="9">
        <v>247.07925000000003</v>
      </c>
      <c r="AR1123" s="9">
        <v>226.36955000000003</v>
      </c>
      <c r="AS1123" s="9">
        <v>220.14190000000005</v>
      </c>
      <c r="BC1123" s="9">
        <f t="shared" si="101"/>
        <v>235.82157500000002</v>
      </c>
      <c r="BD1123" s="5">
        <v>236</v>
      </c>
    </row>
    <row r="1124" spans="1:56" ht="15">
      <c r="A1124" s="4" t="s">
        <v>1080</v>
      </c>
      <c r="R1124" s="4" t="s">
        <v>683</v>
      </c>
      <c r="S1124" s="4" t="s">
        <v>683</v>
      </c>
      <c r="T1124" s="4" t="s">
        <v>683</v>
      </c>
      <c r="U1124" s="24" t="s">
        <v>683</v>
      </c>
      <c r="AP1124" s="9">
        <v>343.73680000000002</v>
      </c>
      <c r="AQ1124" s="9">
        <v>263.27482500000002</v>
      </c>
      <c r="AR1124" s="9">
        <v>274.86415</v>
      </c>
      <c r="AS1124" s="9">
        <v>286.80355000000003</v>
      </c>
      <c r="BC1124" s="9">
        <f t="shared" si="101"/>
        <v>293.95859166666668</v>
      </c>
      <c r="BD1124" s="5">
        <v>294</v>
      </c>
    </row>
    <row r="1125" spans="1:56">
      <c r="A1125" s="4" t="s">
        <v>1081</v>
      </c>
      <c r="R1125" s="4" t="s">
        <v>683</v>
      </c>
      <c r="AP1125" s="9">
        <v>303.90932000000004</v>
      </c>
      <c r="BC1125" s="9">
        <f t="shared" si="101"/>
        <v>303.90932000000004</v>
      </c>
      <c r="BD1125" s="5" t="s">
        <v>31</v>
      </c>
    </row>
    <row r="1126" spans="1:56">
      <c r="A1126" s="4" t="s">
        <v>1082</v>
      </c>
      <c r="R1126" s="4" t="s">
        <v>683</v>
      </c>
      <c r="AP1126" s="9">
        <v>276.791405</v>
      </c>
      <c r="BC1126" s="9">
        <f t="shared" si="101"/>
        <v>276.791405</v>
      </c>
      <c r="BD1126" s="5" t="s">
        <v>31</v>
      </c>
    </row>
    <row r="1127" spans="1:56">
      <c r="A1127" s="4" t="s">
        <v>1083</v>
      </c>
      <c r="R1127" s="4" t="s">
        <v>683</v>
      </c>
      <c r="S1127" s="4" t="s">
        <v>683</v>
      </c>
      <c r="AP1127" s="9">
        <v>384.76190500000007</v>
      </c>
      <c r="AQ1127" s="9">
        <v>316.43095000000005</v>
      </c>
      <c r="BC1127" s="9">
        <f t="shared" si="101"/>
        <v>350.59642750000006</v>
      </c>
      <c r="BD1127" s="5" t="s">
        <v>1084</v>
      </c>
    </row>
    <row r="1128" spans="1:56">
      <c r="A1128" s="4" t="s">
        <v>1085</v>
      </c>
      <c r="R1128" s="4" t="s">
        <v>683</v>
      </c>
      <c r="AP1128" s="9">
        <v>320.45128499999998</v>
      </c>
      <c r="BC1128" s="9">
        <f t="shared" si="101"/>
        <v>320.45128499999998</v>
      </c>
      <c r="BD1128" s="5" t="s">
        <v>31</v>
      </c>
    </row>
    <row r="1129" spans="1:56">
      <c r="A1129" s="4" t="s">
        <v>997</v>
      </c>
      <c r="R1129" s="4" t="s">
        <v>683</v>
      </c>
      <c r="AP1129" s="9">
        <v>186.147775</v>
      </c>
      <c r="BC1129" s="9">
        <f t="shared" si="101"/>
        <v>186.147775</v>
      </c>
      <c r="BD1129" s="5" t="s">
        <v>31</v>
      </c>
    </row>
    <row r="1130" spans="1:56">
      <c r="A1130" s="4" t="s">
        <v>1086</v>
      </c>
      <c r="R1130" s="4" t="s">
        <v>683</v>
      </c>
      <c r="AP1130" s="9">
        <v>136.00966500000004</v>
      </c>
      <c r="BC1130" s="9">
        <f t="shared" si="101"/>
        <v>136.00966500000004</v>
      </c>
      <c r="BD1130" s="5" t="s">
        <v>31</v>
      </c>
    </row>
    <row r="1131" spans="1:56">
      <c r="A1131" s="4" t="s">
        <v>1087</v>
      </c>
      <c r="R1131" s="4" t="s">
        <v>683</v>
      </c>
      <c r="AP1131" s="9">
        <v>329.80750000000006</v>
      </c>
      <c r="BC1131" s="9">
        <f t="shared" si="101"/>
        <v>329.80750000000006</v>
      </c>
      <c r="BD1131" s="5" t="s">
        <v>31</v>
      </c>
    </row>
    <row r="1132" spans="1:56">
      <c r="A1132" s="4" t="s">
        <v>1088</v>
      </c>
      <c r="R1132" s="4" t="s">
        <v>683</v>
      </c>
      <c r="AP1132" s="9">
        <v>257.58150000000006</v>
      </c>
      <c r="BC1132" s="9">
        <f t="shared" si="101"/>
        <v>257.58150000000006</v>
      </c>
      <c r="BD1132" s="5" t="s">
        <v>31</v>
      </c>
    </row>
    <row r="1133" spans="1:56">
      <c r="AP1133" s="9"/>
    </row>
    <row r="1136" spans="1:56">
      <c r="A1136" s="4" t="s">
        <v>1089</v>
      </c>
      <c r="S1136" s="4" t="s">
        <v>683</v>
      </c>
      <c r="T1136" s="4" t="s">
        <v>683</v>
      </c>
      <c r="AQ1136" s="9">
        <v>236.853375</v>
      </c>
      <c r="AR1136" s="9">
        <v>233.42632500000002</v>
      </c>
      <c r="BC1136" s="9">
        <f>AVERAGE(AQ1136:AS1136)</f>
        <v>235.13985000000002</v>
      </c>
      <c r="BD1136" s="5" t="s">
        <v>1002</v>
      </c>
    </row>
    <row r="1137" spans="1:56">
      <c r="A1137" s="4" t="s">
        <v>1090</v>
      </c>
      <c r="S1137" s="4" t="s">
        <v>853</v>
      </c>
      <c r="AQ1137" s="9">
        <v>299.24042500000007</v>
      </c>
      <c r="BC1137" s="9"/>
      <c r="BD1137" s="5" t="s">
        <v>31</v>
      </c>
    </row>
    <row r="1138" spans="1:56" ht="15">
      <c r="A1138" s="4" t="s">
        <v>1091</v>
      </c>
      <c r="S1138" s="4" t="s">
        <v>683</v>
      </c>
      <c r="T1138" s="4" t="s">
        <v>683</v>
      </c>
      <c r="AQ1138" s="9">
        <v>276.172325</v>
      </c>
      <c r="AR1138" s="9">
        <v>343.49727500000006</v>
      </c>
      <c r="BC1138" s="9">
        <f>AVERAGE(AQ1138:AS1138)</f>
        <v>309.83480000000003</v>
      </c>
      <c r="BD1138" s="5" t="s">
        <v>655</v>
      </c>
    </row>
    <row r="1139" spans="1:56">
      <c r="A1139" s="4" t="s">
        <v>1092</v>
      </c>
      <c r="S1139" s="4" t="s">
        <v>683</v>
      </c>
      <c r="AQ1139" s="9">
        <v>143.60445000000001</v>
      </c>
      <c r="BC1139" s="9"/>
      <c r="BD1139" s="5" t="s">
        <v>31</v>
      </c>
    </row>
    <row r="1140" spans="1:56">
      <c r="A1140" s="4" t="s">
        <v>932</v>
      </c>
      <c r="S1140" s="4" t="s">
        <v>985</v>
      </c>
      <c r="T1140" s="4" t="s">
        <v>985</v>
      </c>
      <c r="U1140" s="24" t="s">
        <v>985</v>
      </c>
      <c r="AQ1140" s="9">
        <v>236.42960000000002</v>
      </c>
      <c r="AR1140" s="9">
        <v>209.80547500000003</v>
      </c>
      <c r="AS1140" s="9">
        <v>206.194175</v>
      </c>
      <c r="AT1140" s="9">
        <v>222.02125000000001</v>
      </c>
      <c r="AU1140" s="9">
        <v>201.07202500000002</v>
      </c>
      <c r="AV1140" s="9">
        <v>251.44597500000003</v>
      </c>
      <c r="BC1140" s="9">
        <f>AVERAGE(AQ1140:AS1140)</f>
        <v>217.47641666666667</v>
      </c>
      <c r="BD1140" s="5">
        <v>217</v>
      </c>
    </row>
    <row r="1141" spans="1:56">
      <c r="A1141" s="4" t="s">
        <v>1093</v>
      </c>
      <c r="S1141" s="4" t="s">
        <v>853</v>
      </c>
      <c r="T1141" s="4" t="s">
        <v>853</v>
      </c>
      <c r="U1141" s="24" t="s">
        <v>853</v>
      </c>
      <c r="AQ1141" s="9">
        <v>214.87235000000007</v>
      </c>
      <c r="AR1141" s="9">
        <v>189.11420000000001</v>
      </c>
      <c r="AS1141" s="9">
        <v>231.36272500000001</v>
      </c>
      <c r="BC1141" s="9">
        <f>AVERAGE(AQ1141:AS1141)</f>
        <v>211.78309166666668</v>
      </c>
      <c r="BD1141" s="5">
        <v>212</v>
      </c>
    </row>
    <row r="1142" spans="1:56">
      <c r="A1142" s="4" t="s">
        <v>1094</v>
      </c>
      <c r="S1142" s="4" t="s">
        <v>683</v>
      </c>
      <c r="T1142" s="4" t="s">
        <v>683</v>
      </c>
      <c r="AQ1142" s="9">
        <v>260.90168500000004</v>
      </c>
      <c r="AR1142" s="9">
        <v>271.95300000000003</v>
      </c>
      <c r="BC1142" s="9">
        <f>AVERAGE(AQ1142:AS1142)</f>
        <v>266.42734250000001</v>
      </c>
      <c r="BD1142" s="5" t="s">
        <v>1095</v>
      </c>
    </row>
    <row r="1143" spans="1:56">
      <c r="A1143" s="4" t="s">
        <v>1096</v>
      </c>
      <c r="S1143" s="4" t="s">
        <v>853</v>
      </c>
      <c r="AQ1143" s="9">
        <v>385.56155000000007</v>
      </c>
      <c r="BC1143" s="9"/>
      <c r="BD1143" s="5" t="s">
        <v>31</v>
      </c>
    </row>
    <row r="1144" spans="1:56">
      <c r="A1144" s="4" t="s">
        <v>1097</v>
      </c>
      <c r="S1144" s="4" t="s">
        <v>853</v>
      </c>
      <c r="AQ1144" s="9">
        <v>302.92542500000002</v>
      </c>
      <c r="BC1144" s="9"/>
      <c r="BD1144" s="5" t="s">
        <v>31</v>
      </c>
    </row>
    <row r="1145" spans="1:56">
      <c r="A1145" s="4" t="s">
        <v>1098</v>
      </c>
      <c r="S1145" s="4" t="s">
        <v>853</v>
      </c>
      <c r="AQ1145" s="9">
        <v>249.34552500000007</v>
      </c>
      <c r="BC1145" s="9"/>
      <c r="BD1145" s="5" t="s">
        <v>31</v>
      </c>
    </row>
    <row r="1146" spans="1:56">
      <c r="A1146" s="4" t="s">
        <v>1099</v>
      </c>
      <c r="S1146" s="4" t="s">
        <v>683</v>
      </c>
      <c r="AQ1146" s="9">
        <v>251.28015000000002</v>
      </c>
      <c r="BC1146" s="9"/>
      <c r="BD1146" s="5" t="s">
        <v>31</v>
      </c>
    </row>
    <row r="1147" spans="1:56">
      <c r="A1147" s="4" t="s">
        <v>1064</v>
      </c>
      <c r="S1147" s="4" t="s">
        <v>985</v>
      </c>
      <c r="T1147" s="4" t="s">
        <v>985</v>
      </c>
      <c r="AQ1147" s="9">
        <v>292.81010000000009</v>
      </c>
      <c r="AR1147" s="9">
        <v>262.18774999999999</v>
      </c>
      <c r="BC1147" s="9">
        <f>AVERAGE(AQ1147:AS1147)</f>
        <v>277.49892500000004</v>
      </c>
      <c r="BD1147" s="5" t="s">
        <v>482</v>
      </c>
    </row>
    <row r="1148" spans="1:56">
      <c r="A1148" s="4" t="s">
        <v>1100</v>
      </c>
      <c r="S1148" s="4" t="s">
        <v>985</v>
      </c>
      <c r="AQ1148" s="9">
        <v>267.36517500000008</v>
      </c>
      <c r="BC1148" s="9"/>
      <c r="BD1148" s="5" t="s">
        <v>31</v>
      </c>
    </row>
    <row r="1149" spans="1:56">
      <c r="A1149" s="4" t="s">
        <v>1100</v>
      </c>
      <c r="S1149" s="4" t="s">
        <v>764</v>
      </c>
      <c r="AQ1149" s="9">
        <v>310.4796750000001</v>
      </c>
      <c r="BC1149" s="9"/>
      <c r="BD1149" s="5" t="s">
        <v>31</v>
      </c>
    </row>
    <row r="1150" spans="1:56" ht="15">
      <c r="A1150" s="4" t="s">
        <v>1101</v>
      </c>
      <c r="S1150" s="4" t="s">
        <v>683</v>
      </c>
      <c r="T1150" s="4" t="s">
        <v>683</v>
      </c>
      <c r="U1150" s="24" t="s">
        <v>683</v>
      </c>
      <c r="AQ1150" s="9">
        <v>284.64782500000007</v>
      </c>
      <c r="AR1150" s="9">
        <v>329.84435000000002</v>
      </c>
      <c r="AS1150" s="9">
        <v>295.48786666666678</v>
      </c>
      <c r="AT1150" s="9">
        <v>271.43709999999999</v>
      </c>
      <c r="AU1150" s="9">
        <v>309.85322500000007</v>
      </c>
      <c r="BC1150" s="9">
        <f>AVERAGE(AQ1150:AS1150)</f>
        <v>303.32668055555564</v>
      </c>
      <c r="BD1150" s="5">
        <v>303</v>
      </c>
    </row>
    <row r="1151" spans="1:56">
      <c r="A1151" s="4" t="s">
        <v>974</v>
      </c>
      <c r="S1151" s="4" t="s">
        <v>985</v>
      </c>
      <c r="T1151" s="4" t="s">
        <v>985</v>
      </c>
      <c r="U1151" s="24" t="s">
        <v>985</v>
      </c>
      <c r="AQ1151" s="9">
        <v>215.48037500000001</v>
      </c>
      <c r="AR1151" s="9">
        <v>163.81667500000003</v>
      </c>
      <c r="AS1151" s="9">
        <v>120.20470000000002</v>
      </c>
      <c r="AT1151" s="9">
        <v>194.42060000000001</v>
      </c>
      <c r="AU1151" s="9">
        <v>168.45977500000004</v>
      </c>
      <c r="BC1151" s="9">
        <f>AVERAGE(AQ1151:AS1151)</f>
        <v>166.50058333333334</v>
      </c>
      <c r="BD1151" s="5">
        <v>167</v>
      </c>
    </row>
    <row r="1152" spans="1:56">
      <c r="A1152" s="4" t="s">
        <v>879</v>
      </c>
      <c r="S1152" s="4" t="s">
        <v>985</v>
      </c>
      <c r="T1152" s="4" t="s">
        <v>985</v>
      </c>
      <c r="AQ1152" s="9">
        <v>223.55052500000005</v>
      </c>
      <c r="AR1152" s="9">
        <v>187.54807500000004</v>
      </c>
      <c r="BC1152" s="9">
        <f>AVERAGE(AQ1152:AS1152)</f>
        <v>205.54930000000004</v>
      </c>
      <c r="BD1152" s="5" t="s">
        <v>1102</v>
      </c>
    </row>
    <row r="1153" spans="1:56">
      <c r="A1153" s="4" t="s">
        <v>935</v>
      </c>
      <c r="S1153" s="4" t="s">
        <v>985</v>
      </c>
      <c r="T1153" s="4" t="s">
        <v>985</v>
      </c>
      <c r="U1153" s="24" t="s">
        <v>985</v>
      </c>
      <c r="AQ1153" s="9">
        <v>135.810675</v>
      </c>
      <c r="AR1153" s="9">
        <v>219.5523</v>
      </c>
      <c r="AS1153" s="9">
        <v>201.62477500000003</v>
      </c>
      <c r="AT1153" s="9">
        <v>240.26200000000006</v>
      </c>
      <c r="AU1153" s="9">
        <v>302.05330833333335</v>
      </c>
      <c r="BC1153" s="9">
        <f>AVERAGE(AQ1153:AS1153)</f>
        <v>185.66258333333334</v>
      </c>
      <c r="BD1153" s="5">
        <v>186</v>
      </c>
    </row>
    <row r="1154" spans="1:56">
      <c r="A1154" s="4" t="s">
        <v>1068</v>
      </c>
      <c r="S1154" s="4" t="s">
        <v>985</v>
      </c>
      <c r="T1154" s="4" t="s">
        <v>985</v>
      </c>
      <c r="U1154" s="24" t="s">
        <v>985</v>
      </c>
      <c r="AQ1154" s="9">
        <v>269.13397500000002</v>
      </c>
      <c r="AR1154" s="9">
        <v>103.95385000000002</v>
      </c>
      <c r="AS1154" s="9">
        <v>86.80017500000001</v>
      </c>
      <c r="BC1154" s="9">
        <f>AVERAGE(AQ1154:AS1154)</f>
        <v>153.29600000000002</v>
      </c>
      <c r="BD1154" s="5">
        <v>153</v>
      </c>
    </row>
    <row r="1155" spans="1:56" ht="15">
      <c r="A1155" s="4" t="s">
        <v>1103</v>
      </c>
      <c r="S1155" s="4" t="s">
        <v>853</v>
      </c>
      <c r="AQ1155" s="9">
        <v>379.03910000000008</v>
      </c>
      <c r="BC1155" s="9"/>
      <c r="BD1155" s="5" t="s">
        <v>31</v>
      </c>
    </row>
    <row r="1156" spans="1:56">
      <c r="A1156" s="4" t="s">
        <v>1027</v>
      </c>
      <c r="S1156" s="4" t="s">
        <v>985</v>
      </c>
      <c r="T1156" s="4" t="s">
        <v>985</v>
      </c>
      <c r="U1156" s="24" t="s">
        <v>985</v>
      </c>
      <c r="AQ1156" s="9">
        <v>240.11460000000002</v>
      </c>
      <c r="AR1156" s="9">
        <v>155.69125</v>
      </c>
      <c r="AS1156" s="9">
        <v>86.708050000000014</v>
      </c>
      <c r="BC1156" s="9">
        <f>AVERAGE(AQ1156:AS1156)</f>
        <v>160.83796666666669</v>
      </c>
      <c r="BD1156" s="5">
        <v>161</v>
      </c>
    </row>
    <row r="1157" spans="1:56">
      <c r="A1157" s="4" t="s">
        <v>1028</v>
      </c>
      <c r="S1157" s="4" t="s">
        <v>985</v>
      </c>
      <c r="T1157" s="4" t="s">
        <v>985</v>
      </c>
      <c r="AQ1157" s="9">
        <v>244.09440000000006</v>
      </c>
      <c r="AR1157" s="9">
        <v>169.08622499999998</v>
      </c>
      <c r="BC1157" s="9">
        <f>AVERAGE(AQ1157:AS1157)</f>
        <v>206.59031250000004</v>
      </c>
      <c r="BD1157" s="5" t="s">
        <v>1104</v>
      </c>
    </row>
    <row r="1158" spans="1:56" ht="15">
      <c r="A1158" s="4" t="s">
        <v>1105</v>
      </c>
      <c r="S1158" s="4" t="s">
        <v>683</v>
      </c>
      <c r="T1158" s="4" t="s">
        <v>683</v>
      </c>
      <c r="U1158" s="24" t="s">
        <v>683</v>
      </c>
      <c r="AQ1158" s="9">
        <v>265.33842500000003</v>
      </c>
      <c r="AR1158" s="9">
        <v>369.38440000000003</v>
      </c>
      <c r="AS1158" s="9">
        <v>348.12195000000003</v>
      </c>
      <c r="AT1158" s="9">
        <v>226.13002500000002</v>
      </c>
      <c r="BC1158" s="9">
        <f>AVERAGE(AQ1158:AS1158)</f>
        <v>327.61492500000003</v>
      </c>
      <c r="BD1158" s="5">
        <v>328</v>
      </c>
    </row>
    <row r="1159" spans="1:56">
      <c r="A1159" s="4" t="s">
        <v>1032</v>
      </c>
      <c r="S1159" s="4" t="s">
        <v>985</v>
      </c>
      <c r="AQ1159" s="9">
        <v>232.81830000000008</v>
      </c>
      <c r="BC1159" s="9"/>
      <c r="BD1159" s="5" t="s">
        <v>31</v>
      </c>
    </row>
    <row r="1160" spans="1:56">
      <c r="A1160" s="4" t="s">
        <v>1106</v>
      </c>
      <c r="S1160" s="4" t="s">
        <v>683</v>
      </c>
      <c r="T1160" s="4" t="s">
        <v>683</v>
      </c>
      <c r="V1160" s="4" t="s">
        <v>1077</v>
      </c>
      <c r="AQ1160" s="9">
        <v>218.796875</v>
      </c>
      <c r="AR1160" s="5">
        <v>247</v>
      </c>
      <c r="AT1160" s="9">
        <v>124.75936000000002</v>
      </c>
      <c r="BC1160" s="9">
        <f>AVERAGE(AQ1160:AS1160)</f>
        <v>232.8984375</v>
      </c>
      <c r="BD1160" s="5" t="s">
        <v>1107</v>
      </c>
    </row>
    <row r="1161" spans="1:56">
      <c r="A1161" s="4" t="s">
        <v>1108</v>
      </c>
      <c r="S1161" s="4" t="s">
        <v>853</v>
      </c>
      <c r="AQ1161" s="9">
        <v>363.39627500000012</v>
      </c>
      <c r="BC1161" s="9"/>
      <c r="BD1161" s="5" t="s">
        <v>31</v>
      </c>
    </row>
    <row r="1162" spans="1:56" ht="15">
      <c r="A1162" s="4" t="s">
        <v>1109</v>
      </c>
      <c r="S1162" s="4" t="s">
        <v>683</v>
      </c>
      <c r="T1162" s="4" t="s">
        <v>683</v>
      </c>
      <c r="U1162" s="24" t="s">
        <v>683</v>
      </c>
      <c r="AQ1162" s="9">
        <v>185.00542500000003</v>
      </c>
      <c r="AR1162" s="9">
        <v>146.44190000000003</v>
      </c>
      <c r="AS1162" s="9">
        <v>128.79075</v>
      </c>
      <c r="BC1162" s="9">
        <f>AVERAGE(AQ1162:AS1162)</f>
        <v>153.41269166666669</v>
      </c>
      <c r="BD1162" s="5">
        <v>153</v>
      </c>
    </row>
    <row r="1163" spans="1:56" ht="15">
      <c r="A1163" s="4" t="s">
        <v>1110</v>
      </c>
      <c r="S1163" s="4" t="s">
        <v>853</v>
      </c>
      <c r="T1163" s="4" t="s">
        <v>853</v>
      </c>
      <c r="AQ1163" s="9">
        <v>454.93167499999998</v>
      </c>
      <c r="AR1163" s="9">
        <v>532.70360000000016</v>
      </c>
      <c r="BC1163" s="9">
        <f>AVERAGE(AQ1163:AS1163)</f>
        <v>493.81763750000005</v>
      </c>
      <c r="BD1163" s="5" t="s">
        <v>1111</v>
      </c>
    </row>
    <row r="1164" spans="1:56">
      <c r="A1164" s="4" t="s">
        <v>1112</v>
      </c>
      <c r="S1164" s="4" t="s">
        <v>853</v>
      </c>
      <c r="AQ1164" s="9">
        <v>349.83547500000003</v>
      </c>
      <c r="BC1164" s="9"/>
      <c r="BD1164" s="5" t="s">
        <v>31</v>
      </c>
    </row>
    <row r="1165" spans="1:56">
      <c r="A1165" s="4" t="s">
        <v>950</v>
      </c>
      <c r="S1165" s="4" t="s">
        <v>853</v>
      </c>
      <c r="AQ1165" s="9">
        <v>254.67035000000007</v>
      </c>
      <c r="BC1165" s="9"/>
      <c r="BD1165" s="5" t="s">
        <v>31</v>
      </c>
    </row>
    <row r="1166" spans="1:56">
      <c r="A1166" s="4" t="s">
        <v>1081</v>
      </c>
      <c r="S1166" s="4" t="s">
        <v>683</v>
      </c>
      <c r="T1166" s="4" t="s">
        <v>683</v>
      </c>
      <c r="AQ1166" s="9">
        <v>306.35247500000003</v>
      </c>
      <c r="AR1166" s="9">
        <v>329.32845000000009</v>
      </c>
      <c r="BC1166" s="9">
        <f>AVERAGE(AQ1166:AS1166)</f>
        <v>317.84046250000006</v>
      </c>
      <c r="BD1166" s="5" t="s">
        <v>598</v>
      </c>
    </row>
    <row r="1167" spans="1:56">
      <c r="A1167" s="4" t="s">
        <v>1113</v>
      </c>
      <c r="S1167" s="4" t="s">
        <v>853</v>
      </c>
      <c r="AQ1167" s="9">
        <v>214.43015000000005</v>
      </c>
      <c r="BC1167" s="9"/>
      <c r="BD1167" s="5" t="s">
        <v>31</v>
      </c>
    </row>
    <row r="1169" spans="1:56">
      <c r="AQ1169" s="9"/>
    </row>
    <row r="1170" spans="1:56">
      <c r="A1170" s="4" t="s">
        <v>1114</v>
      </c>
      <c r="T1170" s="4" t="s">
        <v>683</v>
      </c>
      <c r="AR1170" s="9">
        <v>240.48310000000001</v>
      </c>
      <c r="BC1170" s="9">
        <f t="shared" ref="BC1170:BC1214" si="102">AVERAGE(AR1170:AT1170)</f>
        <v>240.48310000000001</v>
      </c>
      <c r="BD1170" s="5" t="s">
        <v>31</v>
      </c>
    </row>
    <row r="1171" spans="1:56">
      <c r="A1171" s="4" t="s">
        <v>1115</v>
      </c>
      <c r="T1171" s="4" t="s">
        <v>683</v>
      </c>
      <c r="AR1171" s="9">
        <v>268.96815000000004</v>
      </c>
      <c r="BC1171" s="9">
        <f t="shared" si="102"/>
        <v>268.96815000000004</v>
      </c>
      <c r="BD1171" s="5" t="s">
        <v>31</v>
      </c>
    </row>
    <row r="1172" spans="1:56">
      <c r="A1172" s="4" t="s">
        <v>1051</v>
      </c>
      <c r="T1172" s="4" t="s">
        <v>683</v>
      </c>
      <c r="AR1172" s="9">
        <v>140.06685000000002</v>
      </c>
      <c r="BC1172" s="9">
        <f t="shared" si="102"/>
        <v>140.06685000000002</v>
      </c>
      <c r="BD1172" s="5" t="s">
        <v>31</v>
      </c>
    </row>
    <row r="1173" spans="1:56">
      <c r="A1173" s="4" t="s">
        <v>1116</v>
      </c>
      <c r="T1173" s="4" t="s">
        <v>683</v>
      </c>
      <c r="AR1173" s="9">
        <v>148.02645000000001</v>
      </c>
      <c r="BC1173" s="9">
        <f t="shared" si="102"/>
        <v>148.02645000000001</v>
      </c>
      <c r="BD1173" s="5" t="s">
        <v>31</v>
      </c>
    </row>
    <row r="1174" spans="1:56">
      <c r="A1174" s="4" t="s">
        <v>1117</v>
      </c>
      <c r="T1174" s="4" t="s">
        <v>683</v>
      </c>
      <c r="AR1174" s="9">
        <v>71.3416</v>
      </c>
      <c r="BC1174" s="9">
        <f t="shared" si="102"/>
        <v>71.3416</v>
      </c>
      <c r="BD1174" s="5" t="s">
        <v>31</v>
      </c>
    </row>
    <row r="1175" spans="1:56">
      <c r="A1175" s="4" t="s">
        <v>1118</v>
      </c>
      <c r="T1175" s="4" t="s">
        <v>683</v>
      </c>
      <c r="AR1175" s="9">
        <v>249.62190000000004</v>
      </c>
      <c r="BC1175" s="9">
        <f t="shared" si="102"/>
        <v>249.62190000000004</v>
      </c>
      <c r="BD1175" s="5" t="s">
        <v>31</v>
      </c>
    </row>
    <row r="1176" spans="1:56">
      <c r="A1176" s="4" t="s">
        <v>1119</v>
      </c>
      <c r="T1176" s="4" t="s">
        <v>985</v>
      </c>
      <c r="U1176" s="24" t="s">
        <v>985</v>
      </c>
      <c r="AR1176" s="9">
        <v>173.766175</v>
      </c>
      <c r="AS1176" s="9">
        <v>128.64335</v>
      </c>
      <c r="AT1176" s="9">
        <v>150.80862500000003</v>
      </c>
      <c r="AU1176" s="9">
        <v>191.91479999999999</v>
      </c>
      <c r="BC1176" s="9">
        <f t="shared" si="102"/>
        <v>151.07271666666668</v>
      </c>
      <c r="BD1176" s="5">
        <v>151</v>
      </c>
    </row>
    <row r="1177" spans="1:56">
      <c r="A1177" s="4" t="s">
        <v>1119</v>
      </c>
      <c r="T1177" s="4" t="s">
        <v>764</v>
      </c>
      <c r="U1177" s="24" t="s">
        <v>764</v>
      </c>
      <c r="AR1177" s="9">
        <v>183.40245000000002</v>
      </c>
      <c r="AS1177" s="9">
        <v>234.43970000000002</v>
      </c>
      <c r="AT1177" s="9">
        <v>166.78310000000002</v>
      </c>
      <c r="AU1177" s="9">
        <v>231.38115000000002</v>
      </c>
      <c r="BC1177" s="9">
        <f t="shared" si="102"/>
        <v>194.87508333333335</v>
      </c>
      <c r="BD1177" s="5">
        <v>195</v>
      </c>
    </row>
    <row r="1178" spans="1:56">
      <c r="A1178" s="4" t="s">
        <v>1120</v>
      </c>
      <c r="T1178" s="4" t="s">
        <v>985</v>
      </c>
      <c r="AR1178" s="9">
        <v>151.26925</v>
      </c>
      <c r="BC1178" s="9">
        <f t="shared" si="102"/>
        <v>151.26925</v>
      </c>
      <c r="BD1178" s="5" t="s">
        <v>31</v>
      </c>
    </row>
    <row r="1179" spans="1:56">
      <c r="A1179" s="4" t="s">
        <v>1120</v>
      </c>
      <c r="T1179" s="4" t="s">
        <v>764</v>
      </c>
      <c r="AR1179" s="9">
        <v>190.69874999999999</v>
      </c>
      <c r="BC1179" s="9">
        <f t="shared" si="102"/>
        <v>190.69874999999999</v>
      </c>
      <c r="BD1179" s="5" t="s">
        <v>31</v>
      </c>
    </row>
    <row r="1180" spans="1:56" ht="15">
      <c r="A1180" s="4" t="s">
        <v>1121</v>
      </c>
      <c r="T1180" s="4" t="s">
        <v>853</v>
      </c>
      <c r="AR1180" s="9">
        <v>231.73122500000002</v>
      </c>
      <c r="BC1180" s="9">
        <f t="shared" si="102"/>
        <v>231.73122500000002</v>
      </c>
      <c r="BD1180" s="5" t="s">
        <v>31</v>
      </c>
    </row>
    <row r="1181" spans="1:56" ht="15">
      <c r="A1181" s="4" t="s">
        <v>1122</v>
      </c>
      <c r="T1181" s="4" t="s">
        <v>683</v>
      </c>
      <c r="AR1181" s="9">
        <v>196.28152499999999</v>
      </c>
      <c r="BC1181" s="9">
        <f t="shared" si="102"/>
        <v>196.28152499999999</v>
      </c>
      <c r="BD1181" s="5" t="s">
        <v>31</v>
      </c>
    </row>
    <row r="1182" spans="1:56">
      <c r="A1182" s="4" t="s">
        <v>1123</v>
      </c>
      <c r="T1182" s="4" t="s">
        <v>985</v>
      </c>
      <c r="U1182" s="24" t="s">
        <v>985</v>
      </c>
      <c r="AR1182" s="9">
        <v>239.52500000000001</v>
      </c>
      <c r="AS1182" s="9">
        <v>169.23362499999999</v>
      </c>
      <c r="BC1182" s="9">
        <f t="shared" si="102"/>
        <v>204.3793125</v>
      </c>
      <c r="BD1182" s="5" t="s">
        <v>960</v>
      </c>
    </row>
    <row r="1183" spans="1:56">
      <c r="A1183" s="4" t="s">
        <v>1123</v>
      </c>
      <c r="T1183" s="4" t="s">
        <v>764</v>
      </c>
      <c r="U1183" s="24" t="s">
        <v>764</v>
      </c>
      <c r="AR1183" s="9">
        <v>316.57835</v>
      </c>
      <c r="AS1183" s="9">
        <v>285.60592500000001</v>
      </c>
      <c r="BC1183" s="9">
        <f t="shared" si="102"/>
        <v>301.09213750000004</v>
      </c>
      <c r="BD1183" s="5" t="s">
        <v>629</v>
      </c>
    </row>
    <row r="1184" spans="1:56">
      <c r="A1184" s="4" t="s">
        <v>1124</v>
      </c>
      <c r="T1184" s="4" t="s">
        <v>764</v>
      </c>
      <c r="U1184" s="24" t="s">
        <v>764</v>
      </c>
      <c r="AR1184" s="9">
        <v>296.69777500000004</v>
      </c>
      <c r="AS1184" s="9">
        <v>331.20780000000013</v>
      </c>
      <c r="AT1184" s="9">
        <v>292.49687499999999</v>
      </c>
      <c r="AU1184" s="9">
        <v>321.00035000000003</v>
      </c>
      <c r="AV1184" s="9">
        <v>278.58600000000007</v>
      </c>
      <c r="AW1184" s="9">
        <v>299.64577500000007</v>
      </c>
      <c r="BC1184" s="9">
        <f t="shared" si="102"/>
        <v>306.80081666666678</v>
      </c>
      <c r="BD1184" s="5">
        <v>307</v>
      </c>
    </row>
    <row r="1185" spans="1:56">
      <c r="A1185" s="4" t="s">
        <v>1124</v>
      </c>
      <c r="T1185" s="4" t="s">
        <v>853</v>
      </c>
      <c r="U1185" s="24" t="s">
        <v>853</v>
      </c>
      <c r="AR1185" s="9">
        <v>411.26442500000002</v>
      </c>
      <c r="AS1185" s="9">
        <v>399.71195000000006</v>
      </c>
      <c r="BC1185" s="9">
        <f t="shared" si="102"/>
        <v>405.48818750000004</v>
      </c>
      <c r="BD1185" s="5" t="s">
        <v>1125</v>
      </c>
    </row>
    <row r="1186" spans="1:56" ht="15">
      <c r="A1186" s="4" t="s">
        <v>1126</v>
      </c>
      <c r="T1186" s="4" t="s">
        <v>985</v>
      </c>
      <c r="U1186" s="24" t="s">
        <v>985</v>
      </c>
      <c r="AR1186" s="9">
        <v>200.16920000000002</v>
      </c>
      <c r="AS1186" s="9">
        <v>176.12457499999999</v>
      </c>
      <c r="AT1186" s="9">
        <v>198.30827500000001</v>
      </c>
      <c r="AU1186" s="9">
        <v>179.77272500000001</v>
      </c>
      <c r="AV1186" s="9">
        <v>195.74720000000005</v>
      </c>
      <c r="AW1186" s="9">
        <v>204.33325000000002</v>
      </c>
      <c r="BC1186" s="9">
        <f t="shared" si="102"/>
        <v>191.53401666666664</v>
      </c>
      <c r="BD1186" s="5">
        <v>192</v>
      </c>
    </row>
    <row r="1187" spans="1:56">
      <c r="A1187" s="4" t="s">
        <v>806</v>
      </c>
      <c r="T1187" s="4" t="s">
        <v>985</v>
      </c>
      <c r="AR1187" s="9">
        <v>194.86280000000002</v>
      </c>
      <c r="BC1187" s="9">
        <f t="shared" si="102"/>
        <v>194.86280000000002</v>
      </c>
      <c r="BD1187" s="5" t="s">
        <v>31</v>
      </c>
    </row>
    <row r="1188" spans="1:56">
      <c r="A1188" s="4" t="s">
        <v>806</v>
      </c>
      <c r="T1188" s="4" t="s">
        <v>764</v>
      </c>
      <c r="AR1188" s="9">
        <v>259.35030000000006</v>
      </c>
      <c r="BC1188" s="9">
        <f t="shared" si="102"/>
        <v>259.35030000000006</v>
      </c>
      <c r="BD1188" s="5" t="s">
        <v>31</v>
      </c>
    </row>
    <row r="1189" spans="1:56">
      <c r="A1189" s="4" t="s">
        <v>1127</v>
      </c>
      <c r="T1189" s="4" t="s">
        <v>764</v>
      </c>
      <c r="U1189" s="24" t="s">
        <v>764</v>
      </c>
      <c r="AR1189" s="9">
        <v>193.60990000000004</v>
      </c>
      <c r="AS1189" s="9">
        <v>267.36517500000002</v>
      </c>
      <c r="BC1189" s="9">
        <f t="shared" si="102"/>
        <v>230.48753750000003</v>
      </c>
      <c r="BD1189" s="5" t="s">
        <v>1128</v>
      </c>
    </row>
    <row r="1190" spans="1:56" ht="15">
      <c r="A1190" s="4" t="s">
        <v>1129</v>
      </c>
      <c r="T1190" s="4" t="s">
        <v>985</v>
      </c>
      <c r="U1190" s="24" t="s">
        <v>985</v>
      </c>
      <c r="AR1190" s="9">
        <v>179.69902500000003</v>
      </c>
      <c r="AS1190" s="9">
        <v>185.04227499999999</v>
      </c>
      <c r="BC1190" s="9">
        <f t="shared" si="102"/>
        <v>182.37065000000001</v>
      </c>
      <c r="BD1190" s="5" t="s">
        <v>1130</v>
      </c>
    </row>
    <row r="1191" spans="1:56">
      <c r="A1191" s="4" t="s">
        <v>429</v>
      </c>
      <c r="T1191" s="4" t="s">
        <v>853</v>
      </c>
      <c r="AR1191" s="9">
        <v>302.07787500000001</v>
      </c>
      <c r="BC1191" s="9">
        <f t="shared" si="102"/>
        <v>302.07787500000001</v>
      </c>
      <c r="BD1191" s="5" t="s">
        <v>31</v>
      </c>
    </row>
    <row r="1192" spans="1:56">
      <c r="A1192" s="4" t="s">
        <v>986</v>
      </c>
      <c r="T1192" s="4" t="s">
        <v>985</v>
      </c>
      <c r="AR1192" s="9">
        <v>156.44667500000003</v>
      </c>
      <c r="BC1192" s="9">
        <f t="shared" si="102"/>
        <v>156.44667500000003</v>
      </c>
      <c r="BD1192" s="5" t="s">
        <v>31</v>
      </c>
    </row>
    <row r="1193" spans="1:56">
      <c r="A1193" s="4" t="s">
        <v>986</v>
      </c>
      <c r="T1193" s="4" t="s">
        <v>764</v>
      </c>
      <c r="AR1193" s="9">
        <v>283.52390000000008</v>
      </c>
      <c r="BC1193" s="9">
        <f t="shared" si="102"/>
        <v>283.52390000000008</v>
      </c>
      <c r="BD1193" s="5" t="s">
        <v>31</v>
      </c>
    </row>
    <row r="1194" spans="1:56">
      <c r="A1194" s="4" t="s">
        <v>1131</v>
      </c>
      <c r="T1194" s="4" t="s">
        <v>985</v>
      </c>
      <c r="U1194" s="24" t="s">
        <v>985</v>
      </c>
      <c r="AR1194" s="9">
        <v>194.12580000000005</v>
      </c>
      <c r="AS1194" s="9">
        <v>293.77557000000002</v>
      </c>
      <c r="BC1194" s="9">
        <f t="shared" si="102"/>
        <v>243.95068500000002</v>
      </c>
      <c r="BD1194" s="5" t="s">
        <v>994</v>
      </c>
    </row>
    <row r="1195" spans="1:56">
      <c r="A1195" s="4" t="s">
        <v>1131</v>
      </c>
      <c r="T1195" s="4" t="s">
        <v>764</v>
      </c>
      <c r="U1195" s="24" t="s">
        <v>764</v>
      </c>
      <c r="AR1195" s="9">
        <v>219.03640000000001</v>
      </c>
      <c r="AS1195" s="9">
        <v>344.12372500000004</v>
      </c>
      <c r="BC1195" s="9">
        <f t="shared" si="102"/>
        <v>281.58006250000005</v>
      </c>
      <c r="BD1195" s="5" t="s">
        <v>975</v>
      </c>
    </row>
    <row r="1196" spans="1:56">
      <c r="A1196" s="4" t="s">
        <v>1132</v>
      </c>
      <c r="T1196" s="4" t="s">
        <v>764</v>
      </c>
      <c r="AR1196" s="9">
        <v>105.483125</v>
      </c>
      <c r="BC1196" s="9">
        <f t="shared" si="102"/>
        <v>105.483125</v>
      </c>
      <c r="BD1196" s="5" t="s">
        <v>31</v>
      </c>
    </row>
    <row r="1197" spans="1:56" ht="15">
      <c r="A1197" s="4" t="s">
        <v>1133</v>
      </c>
      <c r="T1197" s="4" t="s">
        <v>985</v>
      </c>
      <c r="AR1197" s="9">
        <v>169.25205000000003</v>
      </c>
      <c r="BC1197" s="9">
        <f t="shared" si="102"/>
        <v>169.25205000000003</v>
      </c>
      <c r="BD1197" s="5" t="s">
        <v>31</v>
      </c>
    </row>
    <row r="1198" spans="1:56" ht="15">
      <c r="A1198" s="4" t="s">
        <v>1133</v>
      </c>
      <c r="T1198" s="4" t="s">
        <v>764</v>
      </c>
      <c r="AR1198" s="9">
        <v>202.58287500000003</v>
      </c>
      <c r="BC1198" s="9">
        <f t="shared" si="102"/>
        <v>202.58287500000003</v>
      </c>
      <c r="BD1198" s="5" t="s">
        <v>31</v>
      </c>
    </row>
    <row r="1199" spans="1:56" ht="15">
      <c r="A1199" s="4" t="s">
        <v>1134</v>
      </c>
      <c r="T1199" s="4" t="s">
        <v>853</v>
      </c>
      <c r="AR1199" s="9">
        <v>489.25745000000012</v>
      </c>
      <c r="BC1199" s="9">
        <f t="shared" si="102"/>
        <v>489.25745000000012</v>
      </c>
      <c r="BD1199" s="5" t="s">
        <v>31</v>
      </c>
    </row>
    <row r="1200" spans="1:56" ht="15">
      <c r="A1200" s="4" t="s">
        <v>1135</v>
      </c>
      <c r="T1200" s="4" t="s">
        <v>853</v>
      </c>
      <c r="AR1200" s="9">
        <v>300.1801000000001</v>
      </c>
      <c r="BC1200" s="9">
        <f t="shared" si="102"/>
        <v>300.1801000000001</v>
      </c>
      <c r="BD1200" s="5" t="s">
        <v>31</v>
      </c>
    </row>
    <row r="1201" spans="1:56">
      <c r="A1201" s="4" t="s">
        <v>1136</v>
      </c>
      <c r="T1201" s="4" t="s">
        <v>853</v>
      </c>
      <c r="AR1201" s="9">
        <v>302.11472500000008</v>
      </c>
      <c r="BC1201" s="9">
        <f t="shared" si="102"/>
        <v>302.11472500000008</v>
      </c>
      <c r="BD1201" s="5" t="s">
        <v>31</v>
      </c>
    </row>
    <row r="1202" spans="1:56">
      <c r="A1202" s="4" t="s">
        <v>1137</v>
      </c>
      <c r="T1202" s="4" t="s">
        <v>853</v>
      </c>
      <c r="AR1202" s="9">
        <v>333.67675000000008</v>
      </c>
      <c r="BC1202" s="9">
        <f t="shared" si="102"/>
        <v>333.67675000000008</v>
      </c>
      <c r="BD1202" s="5" t="s">
        <v>31</v>
      </c>
    </row>
    <row r="1203" spans="1:56">
      <c r="A1203" s="4" t="s">
        <v>1138</v>
      </c>
      <c r="T1203" s="4" t="s">
        <v>683</v>
      </c>
      <c r="U1203" s="24" t="s">
        <v>683</v>
      </c>
      <c r="AR1203" s="9">
        <v>223.53210000000001</v>
      </c>
      <c r="AS1203" s="9">
        <v>224.49941249999998</v>
      </c>
      <c r="AT1203" s="9">
        <v>93.949074999999993</v>
      </c>
      <c r="BC1203" s="9">
        <f t="shared" si="102"/>
        <v>180.66019583333332</v>
      </c>
      <c r="BD1203" s="5">
        <v>181</v>
      </c>
    </row>
    <row r="1204" spans="1:56">
      <c r="A1204" s="4" t="s">
        <v>428</v>
      </c>
      <c r="T1204" s="4" t="s">
        <v>683</v>
      </c>
      <c r="AR1204" s="9">
        <v>192.52282500000004</v>
      </c>
      <c r="BC1204" s="9">
        <f t="shared" si="102"/>
        <v>192.52282500000004</v>
      </c>
      <c r="BD1204" s="5" t="s">
        <v>31</v>
      </c>
    </row>
    <row r="1205" spans="1:56">
      <c r="A1205" s="4" t="s">
        <v>1139</v>
      </c>
      <c r="T1205" s="4" t="s">
        <v>853</v>
      </c>
      <c r="AR1205" s="9">
        <v>359.95080000000002</v>
      </c>
      <c r="BC1205" s="9">
        <f t="shared" si="102"/>
        <v>359.95080000000002</v>
      </c>
      <c r="BD1205" s="5" t="s">
        <v>31</v>
      </c>
    </row>
    <row r="1206" spans="1:56">
      <c r="A1206" s="4" t="s">
        <v>1140</v>
      </c>
      <c r="T1206" s="4" t="s">
        <v>853</v>
      </c>
      <c r="AR1206" s="9">
        <v>368.3526</v>
      </c>
      <c r="BC1206" s="9">
        <f t="shared" si="102"/>
        <v>368.3526</v>
      </c>
      <c r="BD1206" s="5" t="s">
        <v>31</v>
      </c>
    </row>
    <row r="1207" spans="1:56">
      <c r="A1207" s="4" t="s">
        <v>1141</v>
      </c>
      <c r="T1207" s="4" t="s">
        <v>853</v>
      </c>
      <c r="AR1207" s="9">
        <v>368.96062500000011</v>
      </c>
      <c r="BC1207" s="9">
        <f t="shared" si="102"/>
        <v>368.96062500000011</v>
      </c>
      <c r="BD1207" s="5" t="s">
        <v>31</v>
      </c>
    </row>
    <row r="1208" spans="1:56">
      <c r="A1208" s="4" t="s">
        <v>1142</v>
      </c>
      <c r="T1208" s="4" t="s">
        <v>853</v>
      </c>
      <c r="U1208" s="24" t="s">
        <v>853</v>
      </c>
      <c r="AR1208" s="9">
        <v>159.96585000000007</v>
      </c>
      <c r="AS1208" s="9">
        <v>100.60050000000003</v>
      </c>
      <c r="BC1208" s="9">
        <f t="shared" si="102"/>
        <v>130.28317500000006</v>
      </c>
      <c r="BD1208" s="5" t="s">
        <v>1143</v>
      </c>
    </row>
    <row r="1209" spans="1:56">
      <c r="A1209" s="4" t="s">
        <v>1144</v>
      </c>
      <c r="T1209" s="4" t="s">
        <v>853</v>
      </c>
      <c r="AR1209" s="9">
        <v>310.6823500000001</v>
      </c>
      <c r="BC1209" s="9">
        <f t="shared" si="102"/>
        <v>310.6823500000001</v>
      </c>
      <c r="BD1209" s="5" t="s">
        <v>31</v>
      </c>
    </row>
    <row r="1210" spans="1:56">
      <c r="A1210" s="4" t="s">
        <v>1145</v>
      </c>
      <c r="T1210" s="4" t="s">
        <v>683</v>
      </c>
      <c r="AR1210" s="9">
        <v>274.403525</v>
      </c>
      <c r="BC1210" s="9">
        <f t="shared" si="102"/>
        <v>274.403525</v>
      </c>
      <c r="BD1210" s="5" t="s">
        <v>31</v>
      </c>
    </row>
    <row r="1211" spans="1:56">
      <c r="A1211" s="4" t="s">
        <v>903</v>
      </c>
      <c r="T1211" s="4" t="s">
        <v>853</v>
      </c>
      <c r="U1211" s="24" t="s">
        <v>853</v>
      </c>
      <c r="AR1211" s="9">
        <v>248.20317500000002</v>
      </c>
      <c r="AS1211" s="9">
        <v>225.76152500000003</v>
      </c>
      <c r="BC1211" s="9">
        <f t="shared" si="102"/>
        <v>236.98235000000003</v>
      </c>
      <c r="BD1211" s="5" t="s">
        <v>962</v>
      </c>
    </row>
    <row r="1212" spans="1:56">
      <c r="A1212" s="4" t="s">
        <v>1146</v>
      </c>
      <c r="T1212" s="4" t="s">
        <v>853</v>
      </c>
      <c r="AR1212" s="9">
        <v>339.40692499999994</v>
      </c>
      <c r="BC1212" s="9">
        <f t="shared" si="102"/>
        <v>339.40692499999994</v>
      </c>
      <c r="BD1212" s="5" t="s">
        <v>31</v>
      </c>
    </row>
    <row r="1213" spans="1:56" ht="15">
      <c r="A1213" s="4" t="s">
        <v>1147</v>
      </c>
      <c r="T1213" s="4" t="s">
        <v>683</v>
      </c>
      <c r="AR1213" s="9">
        <v>304.54682500000007</v>
      </c>
      <c r="BC1213" s="9">
        <f t="shared" si="102"/>
        <v>304.54682500000007</v>
      </c>
      <c r="BD1213" s="5" t="s">
        <v>31</v>
      </c>
    </row>
    <row r="1214" spans="1:56">
      <c r="A1214" s="4" t="s">
        <v>1148</v>
      </c>
      <c r="T1214" s="4" t="s">
        <v>853</v>
      </c>
      <c r="U1214" s="24" t="s">
        <v>853</v>
      </c>
      <c r="AR1214" s="9">
        <v>211.92435000000003</v>
      </c>
      <c r="AS1214" s="9">
        <v>152.68797500000002</v>
      </c>
      <c r="BC1214" s="9">
        <f t="shared" si="102"/>
        <v>182.30616250000003</v>
      </c>
      <c r="BD1214" s="5">
        <v>182</v>
      </c>
    </row>
    <row r="1215" spans="1:56">
      <c r="T1215" s="4"/>
      <c r="AR1215" s="9"/>
      <c r="AS1215" s="9"/>
      <c r="BC1215" s="9"/>
    </row>
    <row r="1216" spans="1:56">
      <c r="T1216" s="4"/>
      <c r="AR1216" s="9"/>
      <c r="AS1216" s="9"/>
      <c r="BC1216" s="9"/>
    </row>
    <row r="1218" spans="1:56">
      <c r="AS1218" s="9"/>
    </row>
    <row r="1219" spans="1:56">
      <c r="A1219" s="4" t="s">
        <v>1149</v>
      </c>
      <c r="U1219" s="24" t="s">
        <v>683</v>
      </c>
      <c r="AS1219" s="9">
        <v>187.38593500000005</v>
      </c>
      <c r="AT1219" s="9">
        <v>212.95615000000001</v>
      </c>
      <c r="BC1219" s="9">
        <f t="shared" ref="BC1219:BC1262" si="103">AVERAGE(AS1219:AU1219)</f>
        <v>200.17104250000003</v>
      </c>
      <c r="BD1219" s="5" t="s">
        <v>1150</v>
      </c>
    </row>
    <row r="1220" spans="1:56">
      <c r="A1220" s="4" t="s">
        <v>1151</v>
      </c>
      <c r="U1220" s="24" t="s">
        <v>985</v>
      </c>
      <c r="AS1220" s="9">
        <v>140.47220000000002</v>
      </c>
      <c r="BC1220" s="9">
        <f t="shared" si="103"/>
        <v>140.47220000000002</v>
      </c>
      <c r="BD1220" s="5" t="s">
        <v>31</v>
      </c>
    </row>
    <row r="1221" spans="1:56">
      <c r="A1221" s="4" t="s">
        <v>1151</v>
      </c>
      <c r="U1221" s="24" t="s">
        <v>764</v>
      </c>
      <c r="AS1221" s="9">
        <v>287.28260000000006</v>
      </c>
      <c r="BC1221" s="9">
        <f t="shared" si="103"/>
        <v>287.28260000000006</v>
      </c>
      <c r="BD1221" s="5" t="s">
        <v>31</v>
      </c>
    </row>
    <row r="1222" spans="1:56">
      <c r="A1222" s="4" t="s">
        <v>1152</v>
      </c>
      <c r="U1222" s="24" t="s">
        <v>683</v>
      </c>
      <c r="AS1222" s="9">
        <v>216.32792500000002</v>
      </c>
      <c r="BC1222" s="9">
        <f t="shared" si="103"/>
        <v>216.32792500000002</v>
      </c>
      <c r="BD1222" s="5" t="s">
        <v>31</v>
      </c>
    </row>
    <row r="1223" spans="1:56">
      <c r="A1223" s="4" t="s">
        <v>1153</v>
      </c>
      <c r="U1223" s="24" t="s">
        <v>853</v>
      </c>
      <c r="AS1223" s="9">
        <v>385.06039000000004</v>
      </c>
      <c r="AT1223" s="9">
        <v>211.94277500000004</v>
      </c>
      <c r="BC1223" s="9">
        <f t="shared" si="103"/>
        <v>298.50158250000004</v>
      </c>
      <c r="BD1223" s="5" t="s">
        <v>1154</v>
      </c>
    </row>
    <row r="1224" spans="1:56">
      <c r="A1224" s="4" t="s">
        <v>1155</v>
      </c>
      <c r="U1224" s="24" t="s">
        <v>683</v>
      </c>
      <c r="AS1224" s="9">
        <v>290.13233333333335</v>
      </c>
      <c r="BC1224" s="9">
        <f t="shared" si="103"/>
        <v>290.13233333333335</v>
      </c>
      <c r="BD1224" s="5" t="s">
        <v>31</v>
      </c>
    </row>
    <row r="1225" spans="1:56">
      <c r="A1225" s="4" t="s">
        <v>1156</v>
      </c>
      <c r="U1225" s="24" t="s">
        <v>683</v>
      </c>
      <c r="AS1225" s="9">
        <v>206.10205000000002</v>
      </c>
      <c r="BC1225" s="9">
        <f t="shared" si="103"/>
        <v>206.10205000000002</v>
      </c>
      <c r="BD1225" s="5" t="s">
        <v>31</v>
      </c>
    </row>
    <row r="1226" spans="1:56">
      <c r="A1226" s="4" t="s">
        <v>1157</v>
      </c>
      <c r="U1226" s="24" t="s">
        <v>985</v>
      </c>
      <c r="AS1226" s="9">
        <v>247.22665000000003</v>
      </c>
      <c r="AT1226" s="9">
        <v>238.17997500000007</v>
      </c>
      <c r="AU1226" s="9">
        <v>287.00622499999997</v>
      </c>
      <c r="BC1226" s="9">
        <f t="shared" si="103"/>
        <v>257.47095000000002</v>
      </c>
      <c r="BD1226" s="5">
        <v>257</v>
      </c>
    </row>
    <row r="1227" spans="1:56">
      <c r="A1227" s="4" t="s">
        <v>1157</v>
      </c>
      <c r="U1227" s="24" t="s">
        <v>764</v>
      </c>
      <c r="AS1227" s="9">
        <v>329.84435000000008</v>
      </c>
      <c r="AT1227" s="9">
        <v>276.70664999999997</v>
      </c>
      <c r="AU1227" s="9">
        <v>302.26212500000008</v>
      </c>
      <c r="BC1227" s="9">
        <f t="shared" si="103"/>
        <v>302.93770833333338</v>
      </c>
      <c r="BD1227" s="5">
        <v>303</v>
      </c>
    </row>
    <row r="1228" spans="1:56">
      <c r="A1228" s="4" t="s">
        <v>1158</v>
      </c>
      <c r="U1228" s="24" t="s">
        <v>683</v>
      </c>
      <c r="AS1228" s="9">
        <v>181.68892499999998</v>
      </c>
      <c r="AT1228" s="9">
        <v>319.98697500000009</v>
      </c>
      <c r="BC1228" s="9">
        <f t="shared" si="103"/>
        <v>250.83795000000003</v>
      </c>
      <c r="BD1228" s="5" t="s">
        <v>85</v>
      </c>
    </row>
    <row r="1229" spans="1:56">
      <c r="A1229" s="4" t="s">
        <v>1159</v>
      </c>
      <c r="U1229" s="24" t="s">
        <v>683</v>
      </c>
      <c r="AS1229" s="9">
        <v>197.23962500000002</v>
      </c>
      <c r="AT1229" s="7">
        <v>175.50918000000001</v>
      </c>
      <c r="AU1229" s="7">
        <v>216.62272500000006</v>
      </c>
      <c r="AV1229" s="7">
        <v>200.60403000000002</v>
      </c>
      <c r="AW1229" s="7">
        <v>254.67035000000001</v>
      </c>
      <c r="BC1229" s="9">
        <f t="shared" si="103"/>
        <v>196.4571766666667</v>
      </c>
      <c r="BD1229" s="5">
        <v>196</v>
      </c>
    </row>
    <row r="1230" spans="1:56">
      <c r="A1230" s="4" t="s">
        <v>1160</v>
      </c>
      <c r="U1230" s="24" t="s">
        <v>853</v>
      </c>
      <c r="AS1230" s="9">
        <v>237.59406000000004</v>
      </c>
      <c r="AT1230" s="9">
        <v>188.19295000000002</v>
      </c>
      <c r="AU1230" s="9">
        <v>284.48200000000008</v>
      </c>
      <c r="AV1230" s="9">
        <v>275.50902500000001</v>
      </c>
      <c r="AW1230" s="9">
        <v>394.93987500000009</v>
      </c>
      <c r="AX1230" s="9">
        <v>404.83409999999998</v>
      </c>
      <c r="AY1230" s="9">
        <v>196.87112500000001</v>
      </c>
      <c r="AZ1230" s="9">
        <v>287</v>
      </c>
      <c r="BA1230" s="9">
        <v>178</v>
      </c>
      <c r="BC1230" s="9">
        <f t="shared" si="103"/>
        <v>236.75633666666673</v>
      </c>
      <c r="BD1230" s="5">
        <v>237</v>
      </c>
    </row>
    <row r="1231" spans="1:56">
      <c r="A1231" s="4" t="s">
        <v>1065</v>
      </c>
      <c r="U1231" s="24" t="s">
        <v>853</v>
      </c>
      <c r="AS1231" s="9">
        <v>336.46506666666664</v>
      </c>
      <c r="BC1231" s="9">
        <f t="shared" si="103"/>
        <v>336.46506666666664</v>
      </c>
      <c r="BD1231" s="5" t="s">
        <v>31</v>
      </c>
    </row>
    <row r="1232" spans="1:56">
      <c r="A1232" s="4" t="s">
        <v>1161</v>
      </c>
      <c r="U1232" s="24" t="s">
        <v>853</v>
      </c>
      <c r="AS1232" s="9">
        <v>97.947299999999998</v>
      </c>
      <c r="BC1232" s="9">
        <f t="shared" si="103"/>
        <v>97.947299999999998</v>
      </c>
      <c r="BD1232" s="5" t="s">
        <v>31</v>
      </c>
    </row>
    <row r="1233" spans="1:56">
      <c r="A1233" s="4" t="s">
        <v>1162</v>
      </c>
      <c r="U1233" s="24" t="s">
        <v>853</v>
      </c>
      <c r="AS1233" s="9">
        <v>155.97376666666671</v>
      </c>
      <c r="BC1233" s="9">
        <f t="shared" si="103"/>
        <v>155.97376666666671</v>
      </c>
      <c r="BD1233" s="5" t="s">
        <v>31</v>
      </c>
    </row>
    <row r="1234" spans="1:56">
      <c r="A1234" s="4" t="s">
        <v>1163</v>
      </c>
      <c r="U1234" s="24" t="s">
        <v>683</v>
      </c>
      <c r="AS1234" s="9">
        <v>151.57633333333334</v>
      </c>
      <c r="AT1234" s="9">
        <v>60.747225000000007</v>
      </c>
      <c r="BC1234" s="9">
        <f t="shared" si="103"/>
        <v>106.16177916666668</v>
      </c>
      <c r="BD1234" s="5" t="s">
        <v>1164</v>
      </c>
    </row>
    <row r="1235" spans="1:56">
      <c r="A1235" s="4" t="s">
        <v>1165</v>
      </c>
      <c r="U1235" s="24" t="s">
        <v>853</v>
      </c>
      <c r="AS1235" s="9">
        <v>229.29912500000003</v>
      </c>
      <c r="BC1235" s="9">
        <f t="shared" si="103"/>
        <v>229.29912500000003</v>
      </c>
      <c r="BD1235" s="5" t="s">
        <v>31</v>
      </c>
    </row>
    <row r="1236" spans="1:56">
      <c r="A1236" s="4" t="s">
        <v>1166</v>
      </c>
      <c r="U1236" s="24" t="s">
        <v>985</v>
      </c>
      <c r="AS1236" s="9">
        <v>266.70187499999997</v>
      </c>
      <c r="BC1236" s="9">
        <f t="shared" si="103"/>
        <v>266.70187499999997</v>
      </c>
      <c r="BD1236" s="5" t="s">
        <v>31</v>
      </c>
    </row>
    <row r="1237" spans="1:56">
      <c r="A1237" s="4" t="s">
        <v>1166</v>
      </c>
      <c r="U1237" s="24" t="s">
        <v>764</v>
      </c>
      <c r="AS1237" s="9">
        <v>335.59295000000003</v>
      </c>
      <c r="BC1237" s="9">
        <f t="shared" si="103"/>
        <v>335.59295000000003</v>
      </c>
      <c r="BD1237" s="5" t="s">
        <v>31</v>
      </c>
    </row>
    <row r="1238" spans="1:56">
      <c r="A1238" s="4" t="s">
        <v>1167</v>
      </c>
      <c r="U1238" s="24" t="s">
        <v>985</v>
      </c>
      <c r="AS1238" s="9">
        <v>145.77860000000001</v>
      </c>
      <c r="AT1238" s="9">
        <v>193.73887500000001</v>
      </c>
      <c r="AU1238" s="9">
        <v>221.74487499999998</v>
      </c>
      <c r="AV1238" s="9">
        <v>175.84819999999999</v>
      </c>
      <c r="AW1238" s="9">
        <v>247.24507500000001</v>
      </c>
      <c r="AX1238" s="9">
        <v>422.44839999999999</v>
      </c>
      <c r="AY1238" s="9">
        <v>189.92490000000001</v>
      </c>
      <c r="BC1238" s="9">
        <f t="shared" si="103"/>
        <v>187.08744999999999</v>
      </c>
      <c r="BD1238" s="5">
        <v>187</v>
      </c>
    </row>
    <row r="1239" spans="1:56">
      <c r="A1239" s="4" t="s">
        <v>1167</v>
      </c>
      <c r="U1239" s="24" t="s">
        <v>764</v>
      </c>
      <c r="AS1239" s="9">
        <v>194.51272499999999</v>
      </c>
      <c r="AT1239" s="9">
        <v>261.19280000000003</v>
      </c>
      <c r="AU1239" s="9">
        <v>322.71387500000003</v>
      </c>
      <c r="AV1239" s="9">
        <v>255.6653</v>
      </c>
      <c r="AW1239" s="9">
        <v>403.13900000000001</v>
      </c>
      <c r="AX1239" s="9">
        <v>439.49152500000019</v>
      </c>
      <c r="AY1239" s="9">
        <v>235.78472500000004</v>
      </c>
      <c r="BC1239" s="9">
        <f t="shared" si="103"/>
        <v>259.47313333333335</v>
      </c>
      <c r="BD1239" s="5">
        <v>259</v>
      </c>
    </row>
    <row r="1240" spans="1:56">
      <c r="A1240" s="4" t="s">
        <v>1168</v>
      </c>
      <c r="U1240" s="24" t="s">
        <v>853</v>
      </c>
      <c r="AS1240" s="9">
        <v>253.89649999999997</v>
      </c>
      <c r="AT1240" s="9">
        <v>216.18052500000005</v>
      </c>
      <c r="AU1240" s="9">
        <v>297.34264999999999</v>
      </c>
      <c r="AV1240" s="9">
        <v>325.95667499999996</v>
      </c>
      <c r="AW1240" s="9">
        <v>444.07935000000003</v>
      </c>
      <c r="BC1240" s="9">
        <f t="shared" si="103"/>
        <v>255.80655833333336</v>
      </c>
      <c r="BD1240" s="5">
        <v>256</v>
      </c>
    </row>
    <row r="1241" spans="1:56">
      <c r="A1241" s="4" t="s">
        <v>1169</v>
      </c>
      <c r="U1241" s="24" t="s">
        <v>853</v>
      </c>
      <c r="AS1241" s="9">
        <v>235.17670000000004</v>
      </c>
      <c r="BC1241" s="9">
        <f t="shared" si="103"/>
        <v>235.17670000000004</v>
      </c>
      <c r="BD1241" s="5" t="s">
        <v>31</v>
      </c>
    </row>
    <row r="1242" spans="1:56">
      <c r="A1242" s="4" t="s">
        <v>1170</v>
      </c>
      <c r="U1242" s="24" t="s">
        <v>853</v>
      </c>
      <c r="AS1242" s="9">
        <v>338.33827500000007</v>
      </c>
      <c r="BC1242" s="9">
        <f t="shared" si="103"/>
        <v>338.33827500000007</v>
      </c>
      <c r="BD1242" s="5" t="s">
        <v>31</v>
      </c>
    </row>
    <row r="1243" spans="1:56">
      <c r="A1243" s="4" t="s">
        <v>1171</v>
      </c>
      <c r="U1243" s="24" t="s">
        <v>985</v>
      </c>
      <c r="AS1243" s="9">
        <v>136.51082500000001</v>
      </c>
      <c r="BC1243" s="9">
        <f t="shared" si="103"/>
        <v>136.51082500000001</v>
      </c>
      <c r="BD1243" s="5" t="s">
        <v>31</v>
      </c>
    </row>
    <row r="1244" spans="1:56">
      <c r="A1244" s="4" t="s">
        <v>1171</v>
      </c>
      <c r="U1244" s="24" t="s">
        <v>764</v>
      </c>
      <c r="AS1244" s="9">
        <v>225.208775</v>
      </c>
      <c r="BC1244" s="9">
        <f t="shared" si="103"/>
        <v>225.208775</v>
      </c>
      <c r="BD1244" s="5" t="s">
        <v>31</v>
      </c>
    </row>
    <row r="1245" spans="1:56">
      <c r="A1245" s="4" t="s">
        <v>1172</v>
      </c>
      <c r="U1245" s="24" t="s">
        <v>985</v>
      </c>
      <c r="AS1245" s="9">
        <v>60.691950000000006</v>
      </c>
      <c r="BC1245" s="9">
        <f t="shared" si="103"/>
        <v>60.691950000000006</v>
      </c>
      <c r="BD1245" s="5" t="s">
        <v>31</v>
      </c>
    </row>
    <row r="1246" spans="1:56">
      <c r="A1246" s="4" t="s">
        <v>1172</v>
      </c>
      <c r="U1246" s="24" t="s">
        <v>764</v>
      </c>
      <c r="AS1246" s="9">
        <v>199.21110000000004</v>
      </c>
      <c r="BC1246" s="9">
        <f t="shared" si="103"/>
        <v>199.21110000000004</v>
      </c>
      <c r="BD1246" s="5" t="s">
        <v>31</v>
      </c>
    </row>
    <row r="1247" spans="1:56">
      <c r="A1247" s="4" t="s">
        <v>1173</v>
      </c>
      <c r="U1247" s="24" t="s">
        <v>764</v>
      </c>
      <c r="AS1247" s="9">
        <v>235.563625</v>
      </c>
      <c r="BC1247" s="9">
        <f t="shared" si="103"/>
        <v>235.563625</v>
      </c>
      <c r="BD1247" s="5" t="s">
        <v>31</v>
      </c>
    </row>
    <row r="1248" spans="1:56" ht="15">
      <c r="A1248" s="4" t="s">
        <v>1174</v>
      </c>
      <c r="U1248" s="24" t="s">
        <v>985</v>
      </c>
      <c r="AS1248" s="9">
        <v>156.83360000000005</v>
      </c>
      <c r="BC1248" s="9">
        <f t="shared" si="103"/>
        <v>156.83360000000005</v>
      </c>
      <c r="BD1248" s="5" t="s">
        <v>31</v>
      </c>
    </row>
    <row r="1249" spans="1:56">
      <c r="A1249" s="4" t="s">
        <v>1175</v>
      </c>
      <c r="U1249" s="24" t="s">
        <v>985</v>
      </c>
      <c r="AS1249" s="9">
        <v>198.58465000000001</v>
      </c>
      <c r="BC1249" s="9">
        <f t="shared" si="103"/>
        <v>198.58465000000001</v>
      </c>
      <c r="BD1249" s="5" t="s">
        <v>31</v>
      </c>
    </row>
    <row r="1250" spans="1:56">
      <c r="A1250" s="4" t="s">
        <v>1175</v>
      </c>
      <c r="U1250" s="24" t="s">
        <v>764</v>
      </c>
      <c r="AS1250" s="9">
        <v>349.74335000000002</v>
      </c>
      <c r="BC1250" s="9">
        <f t="shared" si="103"/>
        <v>349.74335000000002</v>
      </c>
      <c r="BD1250" s="5" t="s">
        <v>31</v>
      </c>
    </row>
    <row r="1251" spans="1:56">
      <c r="A1251" s="4" t="s">
        <v>1176</v>
      </c>
      <c r="U1251" s="24" t="s">
        <v>683</v>
      </c>
      <c r="AS1251" s="9">
        <v>276.52240000000006</v>
      </c>
      <c r="BC1251" s="9">
        <f t="shared" si="103"/>
        <v>276.52240000000006</v>
      </c>
      <c r="BD1251" s="5" t="s">
        <v>31</v>
      </c>
    </row>
    <row r="1252" spans="1:56">
      <c r="A1252" s="4" t="s">
        <v>1177</v>
      </c>
      <c r="U1252" s="24" t="s">
        <v>683</v>
      </c>
      <c r="AS1252" s="9">
        <v>182.77600000000004</v>
      </c>
      <c r="BC1252" s="9">
        <f t="shared" si="103"/>
        <v>182.77600000000004</v>
      </c>
      <c r="BD1252" s="5" t="s">
        <v>31</v>
      </c>
    </row>
    <row r="1253" spans="1:56">
      <c r="A1253" s="4" t="s">
        <v>1178</v>
      </c>
      <c r="U1253" s="24" t="s">
        <v>853</v>
      </c>
      <c r="AS1253" s="9">
        <v>424.12507500000004</v>
      </c>
      <c r="BC1253" s="9">
        <f t="shared" si="103"/>
        <v>424.12507500000004</v>
      </c>
      <c r="BD1253" s="5" t="s">
        <v>31</v>
      </c>
    </row>
    <row r="1254" spans="1:56">
      <c r="A1254" s="4" t="s">
        <v>1179</v>
      </c>
      <c r="U1254" s="24" t="s">
        <v>985</v>
      </c>
      <c r="AS1254" s="9">
        <v>148.68975</v>
      </c>
      <c r="BC1254" s="9">
        <f t="shared" si="103"/>
        <v>148.68975</v>
      </c>
      <c r="BD1254" s="5" t="s">
        <v>31</v>
      </c>
    </row>
    <row r="1255" spans="1:56">
      <c r="A1255" s="4" t="s">
        <v>1179</v>
      </c>
      <c r="U1255" s="24" t="s">
        <v>764</v>
      </c>
      <c r="AS1255" s="9">
        <v>249.86142500000005</v>
      </c>
      <c r="BC1255" s="9">
        <f t="shared" si="103"/>
        <v>249.86142500000005</v>
      </c>
      <c r="BD1255" s="5" t="s">
        <v>31</v>
      </c>
    </row>
    <row r="1256" spans="1:56">
      <c r="A1256" s="4" t="s">
        <v>702</v>
      </c>
      <c r="U1256" s="24" t="s">
        <v>683</v>
      </c>
      <c r="AS1256" s="9">
        <v>263.20726666666673</v>
      </c>
      <c r="AT1256" s="9">
        <v>269.36244500000004</v>
      </c>
      <c r="AU1256" s="9">
        <v>203.92790000000002</v>
      </c>
      <c r="AV1256" s="7">
        <v>105.68580000000001</v>
      </c>
      <c r="AW1256" s="7">
        <v>241.84655000000001</v>
      </c>
      <c r="AX1256" s="7">
        <v>292.97592500000002</v>
      </c>
      <c r="AY1256" s="7">
        <v>98.850125000000006</v>
      </c>
      <c r="AZ1256" s="331">
        <v>207</v>
      </c>
      <c r="BC1256" s="9">
        <f t="shared" si="103"/>
        <v>245.49920388888893</v>
      </c>
      <c r="BD1256" s="5">
        <v>245</v>
      </c>
    </row>
    <row r="1257" spans="1:56">
      <c r="A1257" s="4" t="s">
        <v>1180</v>
      </c>
      <c r="U1257" s="24" t="s">
        <v>683</v>
      </c>
      <c r="AS1257" s="9">
        <v>175.90347500000001</v>
      </c>
      <c r="BC1257" s="9">
        <f t="shared" si="103"/>
        <v>175.90347500000001</v>
      </c>
      <c r="BD1257" s="5" t="s">
        <v>31</v>
      </c>
    </row>
    <row r="1258" spans="1:56">
      <c r="A1258" s="4" t="s">
        <v>1181</v>
      </c>
      <c r="U1258" s="24" t="s">
        <v>683</v>
      </c>
      <c r="AS1258" s="9">
        <v>280.55747500000001</v>
      </c>
      <c r="BC1258" s="9">
        <f t="shared" si="103"/>
        <v>280.55747500000001</v>
      </c>
      <c r="BD1258" s="5" t="s">
        <v>31</v>
      </c>
    </row>
    <row r="1259" spans="1:56">
      <c r="A1259" s="4" t="s">
        <v>1182</v>
      </c>
      <c r="U1259" s="24" t="s">
        <v>683</v>
      </c>
      <c r="AS1259" s="9">
        <v>184.19472500000003</v>
      </c>
      <c r="BC1259" s="9">
        <f t="shared" si="103"/>
        <v>184.19472500000003</v>
      </c>
      <c r="BD1259" s="5" t="s">
        <v>31</v>
      </c>
    </row>
    <row r="1260" spans="1:56">
      <c r="A1260" s="4" t="s">
        <v>1183</v>
      </c>
      <c r="U1260" s="24" t="s">
        <v>985</v>
      </c>
      <c r="AS1260" s="9">
        <v>116.446</v>
      </c>
      <c r="BC1260" s="9">
        <f t="shared" si="103"/>
        <v>116.446</v>
      </c>
      <c r="BD1260" s="5" t="s">
        <v>31</v>
      </c>
    </row>
    <row r="1261" spans="1:56">
      <c r="A1261" s="4" t="s">
        <v>1183</v>
      </c>
      <c r="U1261" s="24" t="s">
        <v>764</v>
      </c>
      <c r="AS1261" s="9">
        <v>234.10804999999999</v>
      </c>
      <c r="BC1261" s="9">
        <f t="shared" si="103"/>
        <v>234.10804999999999</v>
      </c>
      <c r="BD1261" s="5" t="s">
        <v>31</v>
      </c>
    </row>
    <row r="1262" spans="1:56">
      <c r="A1262" s="4" t="s">
        <v>1183</v>
      </c>
      <c r="U1262" s="24" t="s">
        <v>853</v>
      </c>
      <c r="AS1262" s="9">
        <v>333.32667500000008</v>
      </c>
      <c r="BC1262" s="9">
        <f t="shared" si="103"/>
        <v>333.32667500000008</v>
      </c>
      <c r="BD1262" s="5" t="s">
        <v>31</v>
      </c>
    </row>
    <row r="1263" spans="1:56">
      <c r="AS1263" s="9"/>
    </row>
    <row r="1266" spans="1:56">
      <c r="A1266" s="4" t="s">
        <v>1114</v>
      </c>
      <c r="V1266" s="4" t="s">
        <v>1077</v>
      </c>
      <c r="AT1266" s="9">
        <v>257.56307500000003</v>
      </c>
      <c r="AU1266" s="9">
        <v>251.53810000000004</v>
      </c>
      <c r="BC1266" s="9">
        <f>AVERAGE(AT1266:AV1266)</f>
        <v>254.55058750000003</v>
      </c>
      <c r="BD1266" s="5" t="s">
        <v>1184</v>
      </c>
    </row>
    <row r="1267" spans="1:56">
      <c r="A1267" s="4" t="s">
        <v>1115</v>
      </c>
      <c r="V1267" s="4" t="s">
        <v>1077</v>
      </c>
      <c r="AT1267" s="9">
        <v>199.51327000000003</v>
      </c>
      <c r="AU1267" s="9">
        <v>224.47914500000002</v>
      </c>
      <c r="BC1267" s="9">
        <f>AVERAGE(AT1267:AV1267)</f>
        <v>211.99620750000003</v>
      </c>
      <c r="BD1267" s="5" t="s">
        <v>898</v>
      </c>
    </row>
    <row r="1268" spans="1:56">
      <c r="A1268" s="4" t="s">
        <v>1185</v>
      </c>
      <c r="V1268" s="4" t="s">
        <v>1077</v>
      </c>
      <c r="AT1268" s="9">
        <v>137.80057500000004</v>
      </c>
      <c r="AU1268" s="9">
        <v>235.30567500000004</v>
      </c>
      <c r="AV1268" s="9">
        <v>256.23647500000004</v>
      </c>
      <c r="AW1268" s="9">
        <v>273.72180000000003</v>
      </c>
      <c r="BC1268" s="9">
        <f>AVERAGE(AT1268:AV1268)</f>
        <v>209.78090833333337</v>
      </c>
      <c r="BD1268" s="5">
        <v>210</v>
      </c>
    </row>
    <row r="1269" spans="1:56">
      <c r="A1269" s="1" t="s">
        <v>1186</v>
      </c>
      <c r="B1269" s="1"/>
      <c r="C1269" s="331"/>
      <c r="D1269" s="331"/>
      <c r="E1269" s="1"/>
      <c r="F1269" s="331"/>
      <c r="G1269" s="1"/>
      <c r="H1269" s="331"/>
      <c r="I1269" s="1"/>
      <c r="J1269" s="331"/>
      <c r="K1269" s="331"/>
      <c r="L1269" s="1"/>
      <c r="M1269" s="1"/>
      <c r="N1269" s="1"/>
      <c r="O1269" s="1"/>
      <c r="P1269" s="331"/>
      <c r="Q1269" s="331"/>
      <c r="R1269" s="1"/>
      <c r="S1269" s="1"/>
      <c r="T1269" s="31"/>
      <c r="U1269" s="31"/>
      <c r="V1269" s="4" t="s">
        <v>985</v>
      </c>
      <c r="AW1269" s="4"/>
      <c r="AX1269" s="4"/>
      <c r="AY1269" s="4"/>
      <c r="AZ1269" s="4"/>
      <c r="BA1269" s="4"/>
      <c r="BC1269" s="9">
        <f>AVERAGE(AT1266:AV1266)</f>
        <v>254.55058750000003</v>
      </c>
      <c r="BD1269" s="5">
        <v>264</v>
      </c>
    </row>
    <row r="1270" spans="1:56">
      <c r="A1270" s="1" t="s">
        <v>1186</v>
      </c>
      <c r="B1270" s="1"/>
      <c r="C1270" s="331"/>
      <c r="D1270" s="331"/>
      <c r="E1270" s="1"/>
      <c r="F1270" s="331"/>
      <c r="G1270" s="1"/>
      <c r="H1270" s="331"/>
      <c r="I1270" s="1"/>
      <c r="J1270" s="331"/>
      <c r="K1270" s="331"/>
      <c r="L1270" s="1"/>
      <c r="M1270" s="1"/>
      <c r="N1270" s="1"/>
      <c r="O1270" s="1"/>
      <c r="P1270" s="331"/>
      <c r="Q1270" s="331"/>
      <c r="R1270" s="1"/>
      <c r="S1270" s="1"/>
      <c r="T1270" s="31"/>
      <c r="U1270" s="31"/>
      <c r="V1270" s="4" t="s">
        <v>764</v>
      </c>
      <c r="AW1270" s="4"/>
      <c r="AX1270" s="4"/>
      <c r="AY1270" s="4"/>
      <c r="AZ1270" s="4"/>
      <c r="BA1270" s="4"/>
      <c r="BC1270" s="9">
        <f>AVERAGE(AT1267:AV1267)</f>
        <v>211.99620750000003</v>
      </c>
      <c r="BD1270" s="5">
        <v>340</v>
      </c>
    </row>
    <row r="1271" spans="1:56">
      <c r="A1271" s="4" t="s">
        <v>1153</v>
      </c>
      <c r="V1271" s="4" t="s">
        <v>985</v>
      </c>
      <c r="AT1271" s="9">
        <v>171.923675</v>
      </c>
      <c r="BC1271" s="9">
        <f t="shared" ref="BC1271:BC1282" si="104">AVERAGE(AT1271:AV1271)</f>
        <v>171.923675</v>
      </c>
      <c r="BD1271" s="5" t="s">
        <v>31</v>
      </c>
    </row>
    <row r="1272" spans="1:56">
      <c r="A1272" s="4" t="s">
        <v>1153</v>
      </c>
      <c r="V1272" s="4" t="s">
        <v>764</v>
      </c>
      <c r="BC1272" s="9" t="e">
        <f t="shared" si="104"/>
        <v>#DIV/0!</v>
      </c>
      <c r="BD1272" s="5" t="s">
        <v>31</v>
      </c>
    </row>
    <row r="1273" spans="1:56">
      <c r="A1273" s="4" t="s">
        <v>1187</v>
      </c>
      <c r="V1273" s="4" t="s">
        <v>985</v>
      </c>
      <c r="AT1273" s="9">
        <v>223.45840000000004</v>
      </c>
      <c r="AU1273" s="9">
        <v>220.87890000000004</v>
      </c>
      <c r="AV1273" s="9">
        <v>241.47805</v>
      </c>
      <c r="AW1273" s="9">
        <v>323.56142499999999</v>
      </c>
      <c r="AX1273" s="9">
        <v>465.56290000000007</v>
      </c>
      <c r="BC1273" s="9">
        <f t="shared" si="104"/>
        <v>228.6051166666667</v>
      </c>
      <c r="BD1273" s="5">
        <v>229</v>
      </c>
    </row>
    <row r="1274" spans="1:56">
      <c r="A1274" s="4" t="s">
        <v>1187</v>
      </c>
      <c r="V1274" s="4" t="s">
        <v>764</v>
      </c>
      <c r="AT1274" s="9">
        <v>317.37062500000002</v>
      </c>
      <c r="AU1274" s="9">
        <v>348.7484</v>
      </c>
      <c r="AV1274" s="9">
        <v>392.01030000000009</v>
      </c>
      <c r="AW1274" s="9">
        <v>461.93317500000001</v>
      </c>
      <c r="AX1274" s="9">
        <v>517.44769999999994</v>
      </c>
      <c r="BC1274" s="9">
        <f t="shared" si="104"/>
        <v>352.70977500000004</v>
      </c>
      <c r="BD1274" s="5">
        <v>353</v>
      </c>
    </row>
    <row r="1275" spans="1:56">
      <c r="A1275" s="4" t="s">
        <v>1157</v>
      </c>
      <c r="V1275" s="4" t="s">
        <v>985</v>
      </c>
      <c r="BC1275" s="9" t="e">
        <f t="shared" si="104"/>
        <v>#DIV/0!</v>
      </c>
      <c r="BD1275" s="5" t="s">
        <v>500</v>
      </c>
    </row>
    <row r="1276" spans="1:56">
      <c r="A1276" s="4" t="s">
        <v>1157</v>
      </c>
      <c r="V1276" s="4" t="s">
        <v>764</v>
      </c>
      <c r="BC1276" s="9" t="e">
        <f t="shared" si="104"/>
        <v>#DIV/0!</v>
      </c>
      <c r="BD1276" s="5" t="s">
        <v>704</v>
      </c>
    </row>
    <row r="1277" spans="1:56">
      <c r="A1277" s="4" t="s">
        <v>1022</v>
      </c>
      <c r="V1277" s="4" t="s">
        <v>985</v>
      </c>
      <c r="AT1277" s="9">
        <v>134.74202500000001</v>
      </c>
      <c r="AU1277" s="9">
        <v>239.027525</v>
      </c>
      <c r="BC1277" s="9">
        <f t="shared" si="104"/>
        <v>186.88477499999999</v>
      </c>
      <c r="BD1277" s="5" t="s">
        <v>1188</v>
      </c>
    </row>
    <row r="1278" spans="1:56">
      <c r="A1278" s="4" t="s">
        <v>1022</v>
      </c>
      <c r="V1278" s="4" t="s">
        <v>764</v>
      </c>
      <c r="AT1278" s="9">
        <v>160.33435000000003</v>
      </c>
      <c r="AU1278" s="9">
        <v>230.82839999999999</v>
      </c>
      <c r="BC1278" s="9">
        <f t="shared" si="104"/>
        <v>195.58137500000001</v>
      </c>
      <c r="BD1278" s="5" t="s">
        <v>1031</v>
      </c>
    </row>
    <row r="1279" spans="1:56">
      <c r="A1279" s="4" t="s">
        <v>763</v>
      </c>
      <c r="V1279" s="4" t="s">
        <v>985</v>
      </c>
      <c r="BC1279" s="9" t="e">
        <f t="shared" si="104"/>
        <v>#DIV/0!</v>
      </c>
      <c r="BD1279" s="5" t="s">
        <v>1189</v>
      </c>
    </row>
    <row r="1280" spans="1:56">
      <c r="A1280" s="4" t="s">
        <v>763</v>
      </c>
      <c r="V1280" s="4" t="s">
        <v>764</v>
      </c>
      <c r="BC1280" s="9" t="e">
        <f t="shared" si="104"/>
        <v>#DIV/0!</v>
      </c>
      <c r="BD1280" s="5" t="s">
        <v>532</v>
      </c>
    </row>
    <row r="1281" spans="1:56">
      <c r="A1281" s="4" t="s">
        <v>1119</v>
      </c>
      <c r="V1281" s="4" t="s">
        <v>985</v>
      </c>
      <c r="BC1281" s="9" t="e">
        <f t="shared" si="104"/>
        <v>#DIV/0!</v>
      </c>
      <c r="BD1281" s="5" t="s">
        <v>1190</v>
      </c>
    </row>
    <row r="1282" spans="1:56">
      <c r="A1282" s="4" t="s">
        <v>1119</v>
      </c>
      <c r="V1282" s="4" t="s">
        <v>764</v>
      </c>
      <c r="BC1282" s="9" t="e">
        <f t="shared" si="104"/>
        <v>#DIV/0!</v>
      </c>
      <c r="BD1282" s="5" t="s">
        <v>522</v>
      </c>
    </row>
    <row r="1283" spans="1:56">
      <c r="A1283" s="1" t="s">
        <v>1191</v>
      </c>
      <c r="B1283" s="1"/>
      <c r="C1283" s="331"/>
      <c r="D1283" s="331"/>
      <c r="E1283" s="1"/>
      <c r="F1283" s="331"/>
      <c r="G1283" s="1"/>
      <c r="H1283" s="331"/>
      <c r="I1283" s="1"/>
      <c r="J1283" s="331"/>
      <c r="K1283" s="331"/>
      <c r="L1283" s="1"/>
      <c r="M1283" s="1"/>
      <c r="N1283" s="1"/>
      <c r="O1283" s="1"/>
      <c r="P1283" s="331"/>
      <c r="Q1283" s="331"/>
      <c r="R1283" s="1"/>
      <c r="S1283" s="1"/>
      <c r="T1283" s="31"/>
      <c r="U1283" s="31"/>
      <c r="V1283" s="4" t="s">
        <v>1077</v>
      </c>
      <c r="AW1283" s="4"/>
      <c r="BC1283" s="9" t="e">
        <f>AVERAGE(AT1282:AV1282)</f>
        <v>#DIV/0!</v>
      </c>
      <c r="BD1283" s="5">
        <v>198</v>
      </c>
    </row>
    <row r="1284" spans="1:56" ht="15">
      <c r="A1284" s="4" t="s">
        <v>1192</v>
      </c>
      <c r="V1284" s="4" t="s">
        <v>985</v>
      </c>
      <c r="AT1284" s="9">
        <v>168.29395000000002</v>
      </c>
      <c r="AU1284" s="12">
        <v>207.29967500000001</v>
      </c>
      <c r="AV1284" s="12">
        <v>179.10942499999999</v>
      </c>
      <c r="AW1284" s="9">
        <v>131.167575</v>
      </c>
      <c r="AX1284" s="9">
        <v>250.80110000000005</v>
      </c>
      <c r="AY1284" s="9">
        <v>88.919050000000027</v>
      </c>
      <c r="BC1284" s="9">
        <f>AVERAGE(AT1284:AV1284)</f>
        <v>184.90101666666669</v>
      </c>
      <c r="BD1284" s="5">
        <v>185</v>
      </c>
    </row>
    <row r="1285" spans="1:56" ht="15">
      <c r="A1285" s="4" t="s">
        <v>1192</v>
      </c>
      <c r="V1285" s="4" t="s">
        <v>764</v>
      </c>
      <c r="AT1285" s="9">
        <v>193.665175</v>
      </c>
      <c r="AU1285" s="12">
        <v>298.64468333333338</v>
      </c>
      <c r="AV1285" s="12">
        <v>220.08662500000003</v>
      </c>
      <c r="AW1285" s="9">
        <v>189.39057500000001</v>
      </c>
      <c r="AX1285" s="9">
        <v>418.00797500000004</v>
      </c>
      <c r="AY1285" s="9">
        <v>178.44612499999999</v>
      </c>
      <c r="BC1285" s="9">
        <f>AVERAGE(AT1285:AV1285)</f>
        <v>237.46549444444449</v>
      </c>
      <c r="BD1285" s="5">
        <v>237</v>
      </c>
    </row>
    <row r="1286" spans="1:56">
      <c r="A1286" s="4" t="s">
        <v>1193</v>
      </c>
      <c r="V1286" s="4" t="s">
        <v>1077</v>
      </c>
      <c r="AT1286" s="9">
        <v>302.88857500000006</v>
      </c>
      <c r="AU1286" s="9">
        <v>299.25885000000005</v>
      </c>
      <c r="BC1286" s="9">
        <f>AVERAGE(AT1286:AV1286)</f>
        <v>301.07371250000006</v>
      </c>
      <c r="BD1286" s="5" t="s">
        <v>629</v>
      </c>
    </row>
    <row r="1287" spans="1:56">
      <c r="A1287" s="4" t="s">
        <v>1194</v>
      </c>
      <c r="V1287" s="4" t="s">
        <v>985</v>
      </c>
      <c r="AT1287" s="9">
        <v>162.56746000000004</v>
      </c>
      <c r="AU1287" s="9">
        <v>203.30144999999999</v>
      </c>
      <c r="AV1287" s="9">
        <v>215.75675000000001</v>
      </c>
      <c r="AW1287" s="9">
        <v>261.35862500000002</v>
      </c>
      <c r="AX1287" s="9">
        <v>352.02805000000006</v>
      </c>
      <c r="AY1287" s="9">
        <v>168.03600000000003</v>
      </c>
      <c r="AZ1287" s="9">
        <v>312</v>
      </c>
      <c r="BA1287" s="9">
        <v>71</v>
      </c>
      <c r="BC1287" s="9">
        <f>AVERAGE(AT1287:AV1287)</f>
        <v>193.87522000000001</v>
      </c>
      <c r="BD1287" s="5">
        <v>194</v>
      </c>
    </row>
    <row r="1288" spans="1:56">
      <c r="A1288" s="4" t="s">
        <v>1194</v>
      </c>
      <c r="V1288" s="4" t="s">
        <v>764</v>
      </c>
      <c r="AW1288" s="4"/>
      <c r="AX1288" s="4"/>
      <c r="AY1288" s="4"/>
      <c r="AZ1288" s="4"/>
      <c r="BA1288" s="4"/>
      <c r="BC1288" s="9">
        <f>AVERAGE(AT1286:AV1286)</f>
        <v>301.07371250000006</v>
      </c>
      <c r="BD1288" s="5">
        <v>249</v>
      </c>
    </row>
    <row r="1289" spans="1:56">
      <c r="A1289" s="4" t="s">
        <v>1195</v>
      </c>
      <c r="V1289" s="4" t="s">
        <v>985</v>
      </c>
      <c r="AT1289" s="9">
        <v>243.37582500000002</v>
      </c>
      <c r="AU1289" s="12">
        <v>268.544375</v>
      </c>
      <c r="AV1289" s="12">
        <v>283.04485000000005</v>
      </c>
      <c r="AW1289" s="9">
        <v>398.95652500000011</v>
      </c>
      <c r="BC1289" s="9">
        <f t="shared" ref="BC1289:BC1296" si="105">AVERAGE(AT1289:AV1289)</f>
        <v>264.98835000000003</v>
      </c>
      <c r="BD1289" s="5">
        <v>265</v>
      </c>
    </row>
    <row r="1290" spans="1:56">
      <c r="A1290" s="4" t="s">
        <v>1195</v>
      </c>
      <c r="V1290" s="4" t="s">
        <v>764</v>
      </c>
      <c r="AT1290" s="9">
        <v>280.50220000000007</v>
      </c>
      <c r="AU1290" s="12">
        <v>323.2482</v>
      </c>
      <c r="AV1290" s="12">
        <v>341.45210000000003</v>
      </c>
      <c r="AW1290" s="9">
        <v>320.06067500000006</v>
      </c>
      <c r="BC1290" s="9">
        <f t="shared" si="105"/>
        <v>315.06750000000005</v>
      </c>
      <c r="BD1290" s="5">
        <v>315</v>
      </c>
    </row>
    <row r="1291" spans="1:56">
      <c r="A1291" s="4" t="s">
        <v>1196</v>
      </c>
      <c r="V1291" s="4" t="s">
        <v>1077</v>
      </c>
      <c r="AT1291" s="9">
        <v>178.22502499999996</v>
      </c>
      <c r="BC1291" s="9">
        <f t="shared" si="105"/>
        <v>178.22502499999996</v>
      </c>
      <c r="BD1291" s="5" t="s">
        <v>31</v>
      </c>
    </row>
    <row r="1292" spans="1:56">
      <c r="A1292" s="4" t="s">
        <v>1163</v>
      </c>
      <c r="V1292" s="4" t="s">
        <v>1077</v>
      </c>
      <c r="BC1292" s="9" t="e">
        <f t="shared" si="105"/>
        <v>#DIV/0!</v>
      </c>
      <c r="BD1292" s="5" t="s">
        <v>31</v>
      </c>
    </row>
    <row r="1293" spans="1:56">
      <c r="A1293" s="4" t="s">
        <v>1197</v>
      </c>
      <c r="V1293" s="4" t="s">
        <v>1077</v>
      </c>
      <c r="AT1293" s="9">
        <v>123.52120000000001</v>
      </c>
      <c r="AU1293" s="9">
        <v>212.32970000000003</v>
      </c>
      <c r="AV1293" s="9">
        <v>211.86907500000004</v>
      </c>
      <c r="AW1293" s="9">
        <v>268.48909999999995</v>
      </c>
      <c r="AX1293" s="9">
        <v>274.403525</v>
      </c>
      <c r="AY1293" s="9">
        <v>102.09292500000001</v>
      </c>
      <c r="AZ1293" s="5">
        <v>225</v>
      </c>
      <c r="BC1293" s="9">
        <f t="shared" si="105"/>
        <v>182.57332500000004</v>
      </c>
      <c r="BD1293" s="5">
        <v>183</v>
      </c>
    </row>
    <row r="1294" spans="1:56">
      <c r="A1294" s="4" t="s">
        <v>1198</v>
      </c>
      <c r="V1294" s="4" t="s">
        <v>1077</v>
      </c>
      <c r="AT1294" s="9">
        <v>191.43575000000004</v>
      </c>
      <c r="AU1294" s="9">
        <v>184.047325</v>
      </c>
      <c r="AV1294" s="9">
        <v>264.69355000000002</v>
      </c>
      <c r="AW1294" s="9">
        <v>348.19565000000006</v>
      </c>
      <c r="AX1294" s="9">
        <v>499.07797500000009</v>
      </c>
      <c r="AY1294" s="9">
        <v>206.15732500000004</v>
      </c>
      <c r="BC1294" s="9">
        <f t="shared" si="105"/>
        <v>213.39220833333334</v>
      </c>
      <c r="BD1294" s="5">
        <v>213</v>
      </c>
    </row>
    <row r="1295" spans="1:56">
      <c r="A1295" s="4" t="s">
        <v>1199</v>
      </c>
      <c r="V1295" s="4" t="s">
        <v>985</v>
      </c>
      <c r="AT1295" s="9">
        <v>216.7517</v>
      </c>
      <c r="AU1295" s="9">
        <v>230.09140000000005</v>
      </c>
      <c r="AV1295" s="9">
        <v>210.56090000000003</v>
      </c>
      <c r="AW1295" s="9">
        <v>205.10710000000003</v>
      </c>
      <c r="AX1295" s="9">
        <v>347.3481000000001</v>
      </c>
      <c r="AY1295" s="9">
        <v>183.12607500000001</v>
      </c>
      <c r="AZ1295" s="9">
        <v>407</v>
      </c>
      <c r="BC1295" s="9">
        <f t="shared" si="105"/>
        <v>219.1346666666667</v>
      </c>
      <c r="BD1295" s="5">
        <v>219</v>
      </c>
    </row>
    <row r="1296" spans="1:56">
      <c r="A1296" s="4" t="s">
        <v>1199</v>
      </c>
      <c r="V1296" s="4" t="s">
        <v>764</v>
      </c>
      <c r="AT1296" s="9">
        <v>283.26595000000009</v>
      </c>
      <c r="AU1296" s="9">
        <v>327.4491000000001</v>
      </c>
      <c r="AV1296" s="9">
        <v>322.52962500000007</v>
      </c>
      <c r="AW1296" s="9">
        <v>280.33637500000003</v>
      </c>
      <c r="AX1296" s="9">
        <v>384.54817500000007</v>
      </c>
      <c r="AY1296" s="9">
        <v>229.70447500000006</v>
      </c>
      <c r="AZ1296" s="9">
        <v>384</v>
      </c>
      <c r="BC1296" s="9">
        <f t="shared" si="105"/>
        <v>311.08155833333348</v>
      </c>
      <c r="BD1296" s="5">
        <v>311</v>
      </c>
    </row>
    <row r="1297" spans="1:56">
      <c r="A1297" s="4" t="s">
        <v>1167</v>
      </c>
      <c r="V1297" s="4" t="s">
        <v>985</v>
      </c>
      <c r="BC1297" s="9">
        <f>AVERAGE(AT1295:AV1295)</f>
        <v>219.1346666666667</v>
      </c>
      <c r="BD1297" s="5">
        <v>197</v>
      </c>
    </row>
    <row r="1298" spans="1:56">
      <c r="A1298" s="4" t="s">
        <v>1167</v>
      </c>
      <c r="V1298" s="4" t="s">
        <v>764</v>
      </c>
      <c r="BC1298" s="9">
        <f>AVERAGE(AT1296:AV1296)</f>
        <v>311.08155833333348</v>
      </c>
      <c r="BD1298" s="5">
        <v>280</v>
      </c>
    </row>
    <row r="1299" spans="1:56">
      <c r="A1299" s="4" t="s">
        <v>1200</v>
      </c>
      <c r="V1299" s="4" t="s">
        <v>985</v>
      </c>
      <c r="AT1299" s="9">
        <v>204.70175000000003</v>
      </c>
      <c r="AU1299" s="9">
        <v>195.03476666666666</v>
      </c>
      <c r="AW1299" s="9">
        <v>307.88175000000007</v>
      </c>
      <c r="BC1299" s="9">
        <f>AVERAGE(AT1299:AV1299)</f>
        <v>199.86825833333336</v>
      </c>
      <c r="BD1299" s="5" t="s">
        <v>1150</v>
      </c>
    </row>
    <row r="1300" spans="1:56">
      <c r="A1300" s="4" t="s">
        <v>1200</v>
      </c>
      <c r="V1300" s="4" t="s">
        <v>764</v>
      </c>
      <c r="AT1300" s="9">
        <v>212.93772500000003</v>
      </c>
      <c r="AU1300" s="9">
        <v>290.65437500000002</v>
      </c>
      <c r="AW1300" s="9">
        <v>370.25037500000002</v>
      </c>
      <c r="BC1300" s="9">
        <f>AVERAGE(AT1300:AV1300)</f>
        <v>251.79605000000004</v>
      </c>
      <c r="BD1300" s="5" t="s">
        <v>1201</v>
      </c>
    </row>
    <row r="1301" spans="1:56">
      <c r="A1301" s="4" t="s">
        <v>1202</v>
      </c>
      <c r="V1301" s="4" t="s">
        <v>985</v>
      </c>
      <c r="AT1301" s="9">
        <v>195.01020000000003</v>
      </c>
      <c r="AU1301" s="9">
        <v>143.34650000000002</v>
      </c>
      <c r="AV1301" s="9">
        <v>192.55967500000003</v>
      </c>
      <c r="AW1301" s="9">
        <v>277.49892499999999</v>
      </c>
      <c r="AX1301" s="9">
        <v>402.99160000000006</v>
      </c>
      <c r="BC1301" s="9">
        <f>AVERAGE(AT1301:AV1301)</f>
        <v>176.97212500000001</v>
      </c>
      <c r="BD1301" s="5">
        <v>177</v>
      </c>
    </row>
    <row r="1302" spans="1:56">
      <c r="A1302" s="4" t="s">
        <v>1202</v>
      </c>
      <c r="V1302" s="4" t="s">
        <v>764</v>
      </c>
      <c r="AT1302" s="9">
        <v>259.49770000000001</v>
      </c>
      <c r="AU1302" s="9">
        <v>237.6088</v>
      </c>
      <c r="AV1302" s="9">
        <v>298.79822500000006</v>
      </c>
      <c r="AW1302" s="9">
        <v>369.99242500000008</v>
      </c>
      <c r="AX1302" s="9">
        <v>428.89715000000007</v>
      </c>
      <c r="BC1302" s="9">
        <f>AVERAGE(AT1302:AV1302)</f>
        <v>265.30157500000001</v>
      </c>
      <c r="BD1302" s="5">
        <v>265</v>
      </c>
    </row>
    <row r="1303" spans="1:56">
      <c r="A1303" s="4" t="s">
        <v>1168</v>
      </c>
      <c r="V1303" s="4" t="s">
        <v>985</v>
      </c>
      <c r="AT1303" s="9">
        <v>207.17070000000004</v>
      </c>
      <c r="AU1303" s="9">
        <v>208.92107500000006</v>
      </c>
      <c r="AV1303" s="9">
        <v>256.60497500000008</v>
      </c>
      <c r="AW1303" s="9">
        <v>342.41020000000003</v>
      </c>
      <c r="BC1303" s="9">
        <f>AVERAGE(AT1303:AV1303)</f>
        <v>224.23225000000005</v>
      </c>
      <c r="BD1303" s="5">
        <v>224</v>
      </c>
    </row>
    <row r="1304" spans="1:56">
      <c r="A1304" s="4" t="s">
        <v>1168</v>
      </c>
      <c r="V1304" s="4" t="s">
        <v>764</v>
      </c>
      <c r="BC1304" s="9">
        <f>AVERAGE(AT1302:AV1302)</f>
        <v>265.30157500000001</v>
      </c>
      <c r="BD1304" s="5">
        <v>280</v>
      </c>
    </row>
    <row r="1305" spans="1:56">
      <c r="A1305" s="4" t="s">
        <v>1203</v>
      </c>
      <c r="V1305" s="4" t="s">
        <v>985</v>
      </c>
      <c r="AT1305" s="9">
        <v>261.579725</v>
      </c>
      <c r="AU1305" s="9">
        <v>278.49387500000006</v>
      </c>
      <c r="BC1305" s="9">
        <f t="shared" ref="BC1305:BC1311" si="106">AVERAGE(AT1305:AV1305)</f>
        <v>270.03680000000003</v>
      </c>
      <c r="BD1305" s="5" t="s">
        <v>1204</v>
      </c>
    </row>
    <row r="1306" spans="1:56">
      <c r="A1306" s="4" t="s">
        <v>974</v>
      </c>
      <c r="V1306" s="4" t="s">
        <v>985</v>
      </c>
      <c r="BC1306" s="9" t="e">
        <f t="shared" si="106"/>
        <v>#DIV/0!</v>
      </c>
      <c r="BD1306" s="5" t="s">
        <v>1205</v>
      </c>
    </row>
    <row r="1307" spans="1:56">
      <c r="A1307" s="4" t="s">
        <v>974</v>
      </c>
      <c r="V1307" s="4" t="s">
        <v>764</v>
      </c>
      <c r="BC1307" s="9" t="e">
        <f t="shared" si="106"/>
        <v>#DIV/0!</v>
      </c>
      <c r="BD1307" s="5" t="s">
        <v>1204</v>
      </c>
    </row>
    <row r="1308" spans="1:56">
      <c r="A1308" s="4" t="s">
        <v>1206</v>
      </c>
      <c r="V1308" s="4" t="s">
        <v>985</v>
      </c>
      <c r="AT1308" s="9">
        <v>221.08157500000007</v>
      </c>
      <c r="AU1308" s="9">
        <v>249.06915000000001</v>
      </c>
      <c r="BC1308" s="9">
        <f t="shared" si="106"/>
        <v>235.07536250000004</v>
      </c>
      <c r="BD1308" s="5" t="s">
        <v>1002</v>
      </c>
    </row>
    <row r="1309" spans="1:56">
      <c r="A1309" s="4" t="s">
        <v>1206</v>
      </c>
      <c r="V1309" s="4" t="s">
        <v>764</v>
      </c>
      <c r="AT1309" s="9">
        <v>240.63050000000001</v>
      </c>
      <c r="AU1309" s="9">
        <v>359.72970000000009</v>
      </c>
      <c r="BC1309" s="9">
        <f t="shared" si="106"/>
        <v>300.18010000000004</v>
      </c>
      <c r="BD1309" s="5" t="s">
        <v>1207</v>
      </c>
    </row>
    <row r="1310" spans="1:56">
      <c r="A1310" s="4" t="s">
        <v>935</v>
      </c>
      <c r="V1310" s="4" t="s">
        <v>985</v>
      </c>
      <c r="BC1310" s="9" t="e">
        <f t="shared" si="106"/>
        <v>#DIV/0!</v>
      </c>
      <c r="BD1310" s="5" t="s">
        <v>651</v>
      </c>
    </row>
    <row r="1311" spans="1:56">
      <c r="A1311" s="4" t="s">
        <v>935</v>
      </c>
      <c r="V1311" s="4" t="s">
        <v>764</v>
      </c>
      <c r="BC1311" s="9" t="e">
        <f t="shared" si="106"/>
        <v>#DIV/0!</v>
      </c>
      <c r="BD1311" s="5" t="s">
        <v>1208</v>
      </c>
    </row>
    <row r="1312" spans="1:56" ht="15">
      <c r="A1312" s="4" t="s">
        <v>1126</v>
      </c>
      <c r="V1312" s="4" t="s">
        <v>985</v>
      </c>
      <c r="BC1312" s="9" t="e">
        <f>AVERAGE(AT1311:AV1311)</f>
        <v>#DIV/0!</v>
      </c>
      <c r="BD1312" s="5">
        <v>191</v>
      </c>
    </row>
    <row r="1313" spans="1:56" ht="15">
      <c r="A1313" s="4" t="s">
        <v>1126</v>
      </c>
      <c r="V1313" s="4" t="s">
        <v>764</v>
      </c>
      <c r="BC1313" s="9">
        <f>AVERAGE(AT1309:AV1309)</f>
        <v>300.18010000000004</v>
      </c>
      <c r="BD1313" s="5">
        <v>297</v>
      </c>
    </row>
    <row r="1314" spans="1:56">
      <c r="A1314" s="4" t="s">
        <v>1209</v>
      </c>
      <c r="V1314" s="4" t="s">
        <v>1077</v>
      </c>
      <c r="AT1314" s="9">
        <v>165.16170000000002</v>
      </c>
      <c r="BC1314" s="9">
        <f>AVERAGE(AT1314:AV1314)</f>
        <v>165.16170000000002</v>
      </c>
      <c r="BD1314" s="5" t="s">
        <v>31</v>
      </c>
    </row>
    <row r="1315" spans="1:56" ht="15">
      <c r="A1315" s="4" t="s">
        <v>1210</v>
      </c>
      <c r="V1315" s="4" t="s">
        <v>1077</v>
      </c>
      <c r="BC1315" s="9" t="e">
        <f>AVERAGE(AT1315:AV1315)</f>
        <v>#DIV/0!</v>
      </c>
      <c r="BD1315" s="5" t="s">
        <v>31</v>
      </c>
    </row>
    <row r="1316" spans="1:56">
      <c r="A1316" s="4" t="s">
        <v>1211</v>
      </c>
      <c r="V1316" s="4" t="s">
        <v>1077</v>
      </c>
      <c r="AT1316" s="9">
        <v>124.75936000000002</v>
      </c>
      <c r="BC1316" s="9">
        <f>AVERAGE(AT1316:AV1316)</f>
        <v>124.75936000000002</v>
      </c>
      <c r="BD1316" s="5" t="s">
        <v>31</v>
      </c>
    </row>
    <row r="1317" spans="1:56">
      <c r="A1317" s="1" t="s">
        <v>1212</v>
      </c>
      <c r="B1317" s="1"/>
      <c r="C1317" s="331"/>
      <c r="D1317" s="331"/>
      <c r="E1317" s="1"/>
      <c r="F1317" s="331"/>
      <c r="G1317" s="1"/>
      <c r="H1317" s="331"/>
      <c r="I1317" s="1"/>
      <c r="J1317" s="331"/>
      <c r="K1317" s="331"/>
      <c r="L1317" s="1"/>
      <c r="M1317" s="1"/>
      <c r="N1317" s="1"/>
      <c r="O1317" s="1"/>
      <c r="P1317" s="331"/>
      <c r="Q1317" s="331"/>
      <c r="R1317" s="1"/>
      <c r="S1317" s="1"/>
      <c r="T1317" s="31"/>
      <c r="U1317" s="31"/>
      <c r="V1317" s="4" t="s">
        <v>1077</v>
      </c>
      <c r="AT1317" s="7">
        <v>147.4</v>
      </c>
      <c r="AU1317" s="7">
        <v>256.75237500000003</v>
      </c>
      <c r="AV1317" s="7">
        <v>181.17302500000002</v>
      </c>
      <c r="AW1317" s="7">
        <v>177.28535000000005</v>
      </c>
      <c r="AX1317" s="7">
        <v>368.94220000000007</v>
      </c>
      <c r="AY1317" s="7">
        <v>82.672975000000008</v>
      </c>
      <c r="AZ1317" s="331">
        <v>293</v>
      </c>
      <c r="BA1317" s="331">
        <v>95</v>
      </c>
      <c r="BC1317" s="9">
        <f>AVERAGE(AT1317:AV1317)</f>
        <v>195.10846666666669</v>
      </c>
      <c r="BD1317" s="5">
        <v>195</v>
      </c>
    </row>
    <row r="1318" spans="1:56">
      <c r="A1318" s="1" t="s">
        <v>1213</v>
      </c>
      <c r="B1318" s="1"/>
      <c r="C1318" s="331"/>
      <c r="D1318" s="331"/>
      <c r="E1318" s="1"/>
      <c r="F1318" s="331"/>
      <c r="G1318" s="1"/>
      <c r="H1318" s="331"/>
      <c r="I1318" s="1"/>
      <c r="J1318" s="331"/>
      <c r="K1318" s="331"/>
      <c r="L1318" s="1"/>
      <c r="M1318" s="1"/>
      <c r="N1318" s="1"/>
      <c r="O1318" s="1"/>
      <c r="P1318" s="331"/>
      <c r="Q1318" s="331"/>
      <c r="R1318" s="1"/>
      <c r="S1318" s="1"/>
      <c r="T1318" s="31"/>
      <c r="U1318" s="31"/>
      <c r="V1318" s="4" t="s">
        <v>1077</v>
      </c>
      <c r="BC1318" s="9" t="e">
        <f>AVERAGE(AT1318:AV1318)</f>
        <v>#DIV/0!</v>
      </c>
      <c r="BD1318" s="5" t="s">
        <v>31</v>
      </c>
    </row>
    <row r="1319" spans="1:56">
      <c r="A1319" s="4" t="s">
        <v>1214</v>
      </c>
      <c r="V1319" s="4" t="s">
        <v>1077</v>
      </c>
      <c r="BC1319" s="9" t="e">
        <f>AVERAGE(AT1318:AV1318)</f>
        <v>#DIV/0!</v>
      </c>
      <c r="BD1319" s="5">
        <v>193</v>
      </c>
    </row>
    <row r="1320" spans="1:56">
      <c r="A1320" s="1" t="s">
        <v>1215</v>
      </c>
      <c r="B1320" s="1"/>
      <c r="C1320" s="331"/>
      <c r="D1320" s="331"/>
      <c r="E1320" s="1"/>
      <c r="F1320" s="331"/>
      <c r="G1320" s="1"/>
      <c r="H1320" s="331"/>
      <c r="I1320" s="1"/>
      <c r="J1320" s="331"/>
      <c r="K1320" s="331"/>
      <c r="L1320" s="1"/>
      <c r="M1320" s="1"/>
      <c r="N1320" s="1"/>
      <c r="O1320" s="1"/>
      <c r="P1320" s="331"/>
      <c r="Q1320" s="331"/>
      <c r="R1320" s="1"/>
      <c r="S1320" s="1"/>
      <c r="T1320" s="31"/>
      <c r="U1320" s="31"/>
      <c r="V1320" s="4" t="s">
        <v>985</v>
      </c>
      <c r="BC1320" s="9">
        <f>AVERAGE(AT1317:AV1317)</f>
        <v>195.10846666666669</v>
      </c>
      <c r="BD1320" s="5">
        <v>213</v>
      </c>
    </row>
    <row r="1321" spans="1:56">
      <c r="A1321" s="1" t="s">
        <v>1215</v>
      </c>
      <c r="B1321" s="1"/>
      <c r="C1321" s="331"/>
      <c r="D1321" s="331"/>
      <c r="E1321" s="1"/>
      <c r="F1321" s="331"/>
      <c r="G1321" s="1"/>
      <c r="H1321" s="331"/>
      <c r="I1321" s="1"/>
      <c r="J1321" s="331"/>
      <c r="K1321" s="331"/>
      <c r="L1321" s="1"/>
      <c r="M1321" s="1"/>
      <c r="N1321" s="1"/>
      <c r="O1321" s="1"/>
      <c r="P1321" s="331"/>
      <c r="Q1321" s="331"/>
      <c r="R1321" s="1"/>
      <c r="S1321" s="1"/>
      <c r="T1321" s="31"/>
      <c r="U1321" s="31"/>
      <c r="V1321" s="4" t="s">
        <v>764</v>
      </c>
      <c r="BC1321" s="9" t="e">
        <f>AVERAGE(AT1318:AV1318)</f>
        <v>#DIV/0!</v>
      </c>
      <c r="BD1321" s="5">
        <v>270</v>
      </c>
    </row>
    <row r="1322" spans="1:56">
      <c r="A1322" s="4" t="s">
        <v>1216</v>
      </c>
      <c r="V1322" s="4" t="s">
        <v>985</v>
      </c>
      <c r="BC1322" s="9" t="e">
        <f>AVERAGE(AT1249:AV1249)</f>
        <v>#DIV/0!</v>
      </c>
      <c r="BD1322" s="5">
        <v>225</v>
      </c>
    </row>
    <row r="1323" spans="1:56">
      <c r="A1323" s="4" t="s">
        <v>1216</v>
      </c>
      <c r="V1323" s="4" t="s">
        <v>764</v>
      </c>
      <c r="BC1323" s="9" t="e">
        <f>AVERAGE(AT1250:AV1250)</f>
        <v>#DIV/0!</v>
      </c>
      <c r="BD1323" s="5" t="s">
        <v>905</v>
      </c>
    </row>
    <row r="1324" spans="1:56">
      <c r="A1324" s="4" t="s">
        <v>1217</v>
      </c>
      <c r="V1324" s="4" t="s">
        <v>1077</v>
      </c>
      <c r="AT1324" s="9">
        <v>233.51845000000003</v>
      </c>
      <c r="BC1324" s="9">
        <f>AVERAGE(AT1324:AV1324)</f>
        <v>233.51845000000003</v>
      </c>
      <c r="BD1324" s="5" t="s">
        <v>31</v>
      </c>
    </row>
    <row r="1325" spans="1:56">
      <c r="A1325" s="4" t="s">
        <v>1218</v>
      </c>
      <c r="V1325" s="4" t="s">
        <v>1077</v>
      </c>
      <c r="AT1325" s="9">
        <v>190.62505000000002</v>
      </c>
      <c r="BC1325" s="9">
        <f>AVERAGE(AT1325:AV1325)</f>
        <v>190.62505000000002</v>
      </c>
      <c r="BD1325" s="5" t="s">
        <v>31</v>
      </c>
    </row>
    <row r="1327" spans="1:56">
      <c r="AT1327" s="9"/>
    </row>
    <row r="1329" spans="1:56">
      <c r="A1329" s="4" t="s">
        <v>1048</v>
      </c>
      <c r="W1329" s="4" t="s">
        <v>1077</v>
      </c>
      <c r="BC1329" s="9" t="e">
        <f t="shared" ref="BC1329:BC1334" si="107">AVERAGE(AU1329:AW1329)</f>
        <v>#DIV/0!</v>
      </c>
      <c r="BD1329" s="5" t="s">
        <v>31</v>
      </c>
    </row>
    <row r="1330" spans="1:56">
      <c r="A1330" s="4" t="s">
        <v>1219</v>
      </c>
      <c r="W1330" s="4" t="s">
        <v>1077</v>
      </c>
      <c r="AU1330" s="9">
        <v>191.65685000000002</v>
      </c>
      <c r="BC1330" s="9">
        <f t="shared" si="107"/>
        <v>191.65685000000002</v>
      </c>
      <c r="BD1330" s="5" t="s">
        <v>31</v>
      </c>
    </row>
    <row r="1331" spans="1:56">
      <c r="A1331" s="4" t="s">
        <v>1114</v>
      </c>
      <c r="W1331" s="4" t="s">
        <v>1077</v>
      </c>
      <c r="BC1331" s="9" t="e">
        <f t="shared" si="107"/>
        <v>#DIV/0!</v>
      </c>
      <c r="BD1331" s="5" t="s">
        <v>31</v>
      </c>
    </row>
    <row r="1332" spans="1:56">
      <c r="A1332" s="4" t="s">
        <v>1049</v>
      </c>
      <c r="W1332" s="4" t="s">
        <v>1077</v>
      </c>
      <c r="BC1332" s="9" t="e">
        <f t="shared" si="107"/>
        <v>#DIV/0!</v>
      </c>
      <c r="BD1332" s="5" t="s">
        <v>31</v>
      </c>
    </row>
    <row r="1333" spans="1:56">
      <c r="A1333" s="4" t="s">
        <v>1220</v>
      </c>
      <c r="W1333" s="4" t="s">
        <v>1221</v>
      </c>
      <c r="AU1333" s="9">
        <v>271.4371000000001</v>
      </c>
      <c r="BC1333" s="9">
        <f t="shared" si="107"/>
        <v>271.4371000000001</v>
      </c>
      <c r="BD1333" s="5" t="s">
        <v>31</v>
      </c>
    </row>
    <row r="1334" spans="1:56">
      <c r="A1334" s="4" t="s">
        <v>1220</v>
      </c>
      <c r="W1334" s="4" t="s">
        <v>1222</v>
      </c>
      <c r="AU1334" s="9">
        <v>360.42985000000004</v>
      </c>
      <c r="BC1334" s="9">
        <f t="shared" si="107"/>
        <v>360.42985000000004</v>
      </c>
      <c r="BD1334" s="5" t="s">
        <v>31</v>
      </c>
    </row>
    <row r="1335" spans="1:56">
      <c r="A1335" s="4" t="s">
        <v>1223</v>
      </c>
      <c r="W1335" s="4" t="s">
        <v>1077</v>
      </c>
      <c r="AW1335" s="4"/>
      <c r="BC1335" s="9">
        <f>AVERAGE(AU1336:AW1336)</f>
        <v>242.83228750000001</v>
      </c>
      <c r="BD1335" s="5">
        <v>255</v>
      </c>
    </row>
    <row r="1336" spans="1:56">
      <c r="A1336" s="4" t="s">
        <v>1152</v>
      </c>
      <c r="W1336" s="4" t="s">
        <v>1077</v>
      </c>
      <c r="AU1336" s="9">
        <v>198.43725000000003</v>
      </c>
      <c r="AV1336" s="9">
        <v>287.22732500000001</v>
      </c>
      <c r="BC1336" s="9">
        <f>AVERAGE(AU1336:AW1336)</f>
        <v>242.83228750000001</v>
      </c>
      <c r="BD1336" s="5" t="s">
        <v>596</v>
      </c>
    </row>
    <row r="1337" spans="1:56">
      <c r="A1337" s="4" t="s">
        <v>1224</v>
      </c>
      <c r="W1337" s="4" t="s">
        <v>1077</v>
      </c>
      <c r="AU1337" s="9">
        <v>233.75797500000004</v>
      </c>
      <c r="BC1337" s="9">
        <f>AVERAGE(AU1337:AW1337)</f>
        <v>233.75797500000004</v>
      </c>
      <c r="BD1337" s="5" t="s">
        <v>31</v>
      </c>
    </row>
    <row r="1338" spans="1:56">
      <c r="A1338" s="4" t="s">
        <v>1225</v>
      </c>
      <c r="W1338" s="4" t="s">
        <v>1077</v>
      </c>
      <c r="AU1338" s="9">
        <v>297.10312499999998</v>
      </c>
      <c r="BC1338" s="9">
        <f>AVERAGE(AU1338:AW1338)</f>
        <v>297.10312499999998</v>
      </c>
      <c r="BD1338" s="5" t="s">
        <v>31</v>
      </c>
    </row>
    <row r="1339" spans="1:56">
      <c r="A1339" s="1" t="s">
        <v>1186</v>
      </c>
      <c r="B1339" s="1"/>
      <c r="C1339" s="331"/>
      <c r="D1339" s="331"/>
      <c r="E1339" s="1"/>
      <c r="F1339" s="331"/>
      <c r="G1339" s="1"/>
      <c r="H1339" s="331"/>
      <c r="I1339" s="1"/>
      <c r="J1339" s="331"/>
      <c r="K1339" s="331"/>
      <c r="L1339" s="1"/>
      <c r="M1339" s="1"/>
      <c r="N1339" s="1"/>
      <c r="O1339" s="1"/>
      <c r="P1339" s="331"/>
      <c r="Q1339" s="331"/>
      <c r="R1339" s="1"/>
      <c r="S1339" s="1"/>
      <c r="T1339" s="31"/>
      <c r="U1339" s="31"/>
      <c r="V1339" s="1"/>
      <c r="W1339" s="4" t="s">
        <v>1221</v>
      </c>
      <c r="AW1339" s="4"/>
      <c r="AX1339" s="4"/>
      <c r="AY1339" s="4"/>
      <c r="AZ1339" s="4"/>
      <c r="BA1339" s="4"/>
      <c r="BC1339" s="9">
        <f>AVERAGE(AU1337:AW1337)</f>
        <v>233.75797500000004</v>
      </c>
      <c r="BD1339" s="5">
        <v>288</v>
      </c>
    </row>
    <row r="1340" spans="1:56">
      <c r="A1340" s="1" t="s">
        <v>1186</v>
      </c>
      <c r="B1340" s="1"/>
      <c r="C1340" s="331"/>
      <c r="D1340" s="331"/>
      <c r="E1340" s="1"/>
      <c r="F1340" s="331"/>
      <c r="G1340" s="1"/>
      <c r="H1340" s="331"/>
      <c r="I1340" s="1"/>
      <c r="J1340" s="331"/>
      <c r="K1340" s="331"/>
      <c r="L1340" s="1"/>
      <c r="M1340" s="1"/>
      <c r="N1340" s="1"/>
      <c r="O1340" s="1"/>
      <c r="P1340" s="331"/>
      <c r="Q1340" s="331"/>
      <c r="R1340" s="1"/>
      <c r="S1340" s="1"/>
      <c r="T1340" s="31"/>
      <c r="U1340" s="31"/>
      <c r="V1340" s="1"/>
      <c r="W1340" s="4" t="s">
        <v>1222</v>
      </c>
      <c r="AW1340" s="4"/>
      <c r="AX1340" s="4"/>
      <c r="AY1340" s="4"/>
      <c r="AZ1340" s="4"/>
      <c r="BA1340" s="4"/>
      <c r="BC1340" s="9">
        <f>AVERAGE(AU1338:AW1338)</f>
        <v>297.10312499999998</v>
      </c>
      <c r="BD1340" s="5">
        <v>372</v>
      </c>
    </row>
    <row r="1341" spans="1:56">
      <c r="A1341" s="4" t="s">
        <v>1226</v>
      </c>
      <c r="W1341" s="4" t="s">
        <v>1077</v>
      </c>
      <c r="AU1341" s="9">
        <v>170.17330000000001</v>
      </c>
      <c r="BC1341" s="9">
        <f>AVERAGE(AU1341:AW1341)</f>
        <v>170.17330000000001</v>
      </c>
      <c r="BD1341" s="5" t="s">
        <v>31</v>
      </c>
    </row>
    <row r="1342" spans="1:56">
      <c r="A1342" s="4" t="s">
        <v>1227</v>
      </c>
      <c r="W1342" s="4" t="s">
        <v>1077</v>
      </c>
      <c r="AU1342" s="9">
        <v>192.52282500000001</v>
      </c>
      <c r="BC1342" s="9">
        <f>AVERAGE(AU1342:AW1342)</f>
        <v>192.52282500000001</v>
      </c>
      <c r="BD1342" s="5" t="s">
        <v>31</v>
      </c>
    </row>
    <row r="1343" spans="1:56">
      <c r="A1343" s="4" t="s">
        <v>1153</v>
      </c>
      <c r="W1343" s="4" t="s">
        <v>1221</v>
      </c>
      <c r="BC1343" s="9" t="e">
        <f>AVERAGE(AU1343:AW1343)</f>
        <v>#DIV/0!</v>
      </c>
      <c r="BD1343" s="5" t="s">
        <v>1228</v>
      </c>
    </row>
    <row r="1344" spans="1:56">
      <c r="A1344" s="4" t="s">
        <v>1153</v>
      </c>
      <c r="W1344" s="4" t="s">
        <v>1222</v>
      </c>
      <c r="BC1344" s="9" t="e">
        <f>AVERAGE(AU1344:AW1344)</f>
        <v>#DIV/0!</v>
      </c>
      <c r="BD1344" s="5">
        <v>349</v>
      </c>
    </row>
    <row r="1345" spans="1:56">
      <c r="A1345" s="4" t="s">
        <v>1229</v>
      </c>
      <c r="W1345" s="4" t="s">
        <v>1221</v>
      </c>
      <c r="AW1345" s="4"/>
      <c r="AX1345" s="4"/>
      <c r="BC1345" s="9" t="e">
        <f>AVERAGE(AU1343:AW1343)</f>
        <v>#DIV/0!</v>
      </c>
      <c r="BD1345" s="5">
        <v>262</v>
      </c>
    </row>
    <row r="1346" spans="1:56">
      <c r="A1346" s="4" t="s">
        <v>1229</v>
      </c>
      <c r="W1346" s="4" t="s">
        <v>1222</v>
      </c>
      <c r="AW1346" s="4"/>
      <c r="AX1346" s="4"/>
      <c r="BC1346" s="9" t="e">
        <f>AVERAGE(AU1344:AW1344)</f>
        <v>#DIV/0!</v>
      </c>
      <c r="BD1346" s="5">
        <v>401</v>
      </c>
    </row>
    <row r="1347" spans="1:56">
      <c r="A1347" s="4" t="s">
        <v>1230</v>
      </c>
      <c r="W1347" s="4" t="s">
        <v>1077</v>
      </c>
      <c r="AU1347" s="9">
        <v>178.11447500000003</v>
      </c>
      <c r="AV1347" s="9">
        <v>214.19062500000001</v>
      </c>
      <c r="AW1347" s="9">
        <v>233.72112500000006</v>
      </c>
      <c r="BC1347" s="9">
        <f t="shared" ref="BC1347:BC1359" si="108">AVERAGE(AU1347:AW1347)</f>
        <v>208.67540833333337</v>
      </c>
      <c r="BD1347" s="5">
        <v>209</v>
      </c>
    </row>
    <row r="1348" spans="1:56">
      <c r="A1348" s="4" t="s">
        <v>1156</v>
      </c>
      <c r="W1348" s="4" t="s">
        <v>1077</v>
      </c>
      <c r="AU1348" s="9">
        <v>218.28097500000001</v>
      </c>
      <c r="BC1348" s="9">
        <f t="shared" si="108"/>
        <v>218.28097500000001</v>
      </c>
      <c r="BD1348" s="5" t="s">
        <v>31</v>
      </c>
    </row>
    <row r="1349" spans="1:56">
      <c r="A1349" s="4" t="s">
        <v>1231</v>
      </c>
      <c r="W1349" s="4" t="s">
        <v>1077</v>
      </c>
      <c r="AU1349" s="9">
        <v>324.57480000000004</v>
      </c>
      <c r="BC1349" s="9">
        <f t="shared" si="108"/>
        <v>324.57480000000004</v>
      </c>
      <c r="BD1349" s="5" t="s">
        <v>31</v>
      </c>
    </row>
    <row r="1350" spans="1:56">
      <c r="A1350" s="4" t="s">
        <v>1232</v>
      </c>
      <c r="W1350" s="4" t="s">
        <v>1221</v>
      </c>
      <c r="AU1350" s="9">
        <v>224.45335000000003</v>
      </c>
      <c r="AW1350" s="9">
        <v>320.24492500000008</v>
      </c>
      <c r="BC1350" s="9">
        <f t="shared" si="108"/>
        <v>272.34913750000004</v>
      </c>
      <c r="BD1350" s="5" t="s">
        <v>606</v>
      </c>
    </row>
    <row r="1351" spans="1:56">
      <c r="A1351" s="4" t="s">
        <v>1232</v>
      </c>
      <c r="W1351" s="4" t="s">
        <v>1222</v>
      </c>
      <c r="AU1351" s="9">
        <v>242.58355000000003</v>
      </c>
      <c r="AW1351" s="9">
        <v>265.96487500000001</v>
      </c>
      <c r="BC1351" s="9">
        <f t="shared" si="108"/>
        <v>254.27421250000003</v>
      </c>
      <c r="BD1351" s="5" t="s">
        <v>756</v>
      </c>
    </row>
    <row r="1352" spans="1:56">
      <c r="A1352" s="4" t="s">
        <v>1157</v>
      </c>
      <c r="W1352" s="4" t="s">
        <v>1221</v>
      </c>
      <c r="BC1352" s="9" t="e">
        <f t="shared" si="108"/>
        <v>#DIV/0!</v>
      </c>
      <c r="BD1352" s="5" t="s">
        <v>31</v>
      </c>
    </row>
    <row r="1353" spans="1:56">
      <c r="A1353" s="4" t="s">
        <v>1157</v>
      </c>
      <c r="W1353" s="4" t="s">
        <v>1222</v>
      </c>
      <c r="BC1353" s="9" t="e">
        <f t="shared" si="108"/>
        <v>#DIV/0!</v>
      </c>
      <c r="BD1353" s="5" t="s">
        <v>31</v>
      </c>
    </row>
    <row r="1354" spans="1:56">
      <c r="A1354" s="4" t="s">
        <v>1022</v>
      </c>
      <c r="W1354" s="4" t="s">
        <v>1221</v>
      </c>
      <c r="BC1354" s="9" t="e">
        <f t="shared" si="108"/>
        <v>#DIV/0!</v>
      </c>
      <c r="BD1354" s="5" t="s">
        <v>31</v>
      </c>
    </row>
    <row r="1355" spans="1:56">
      <c r="A1355" s="4" t="s">
        <v>1022</v>
      </c>
      <c r="W1355" s="4" t="s">
        <v>1222</v>
      </c>
      <c r="BC1355" s="9" t="e">
        <f t="shared" si="108"/>
        <v>#DIV/0!</v>
      </c>
      <c r="BD1355" s="5" t="s">
        <v>31</v>
      </c>
    </row>
    <row r="1356" spans="1:56">
      <c r="A1356" s="4" t="s">
        <v>763</v>
      </c>
      <c r="W1356" s="4" t="s">
        <v>1221</v>
      </c>
      <c r="BC1356" s="9" t="e">
        <f t="shared" si="108"/>
        <v>#DIV/0!</v>
      </c>
      <c r="BD1356" s="5" t="s">
        <v>31</v>
      </c>
    </row>
    <row r="1357" spans="1:56">
      <c r="A1357" s="4" t="s">
        <v>763</v>
      </c>
      <c r="W1357" s="4" t="s">
        <v>1222</v>
      </c>
      <c r="BC1357" s="9" t="e">
        <f t="shared" si="108"/>
        <v>#DIV/0!</v>
      </c>
      <c r="BD1357" s="5" t="s">
        <v>31</v>
      </c>
    </row>
    <row r="1358" spans="1:56">
      <c r="A1358" s="4" t="s">
        <v>1119</v>
      </c>
      <c r="W1358" s="4" t="s">
        <v>1221</v>
      </c>
      <c r="BC1358" s="9" t="e">
        <f t="shared" si="108"/>
        <v>#DIV/0!</v>
      </c>
      <c r="BD1358" s="5" t="s">
        <v>31</v>
      </c>
    </row>
    <row r="1359" spans="1:56">
      <c r="A1359" s="4" t="s">
        <v>1119</v>
      </c>
      <c r="W1359" s="4" t="s">
        <v>1222</v>
      </c>
      <c r="BC1359" s="9" t="e">
        <f t="shared" si="108"/>
        <v>#DIV/0!</v>
      </c>
      <c r="BD1359" s="5" t="s">
        <v>31</v>
      </c>
    </row>
    <row r="1360" spans="1:56">
      <c r="A1360" s="1" t="s">
        <v>1191</v>
      </c>
      <c r="B1360" s="1"/>
      <c r="C1360" s="331"/>
      <c r="D1360" s="331"/>
      <c r="E1360" s="1"/>
      <c r="F1360" s="331"/>
      <c r="G1360" s="1"/>
      <c r="H1360" s="331"/>
      <c r="I1360" s="1"/>
      <c r="J1360" s="331"/>
      <c r="K1360" s="331"/>
      <c r="L1360" s="1"/>
      <c r="M1360" s="1"/>
      <c r="N1360" s="1"/>
      <c r="O1360" s="1"/>
      <c r="P1360" s="331"/>
      <c r="Q1360" s="331"/>
      <c r="R1360" s="1"/>
      <c r="S1360" s="1"/>
      <c r="T1360" s="31"/>
      <c r="U1360" s="31"/>
      <c r="V1360" s="1"/>
      <c r="W1360" s="4" t="s">
        <v>1077</v>
      </c>
      <c r="AW1360" s="4"/>
      <c r="BC1360" s="9" t="e">
        <f>AVERAGE(AU1359:AW1359)</f>
        <v>#DIV/0!</v>
      </c>
      <c r="BD1360" s="5">
        <v>224</v>
      </c>
    </row>
    <row r="1361" spans="1:56" ht="18">
      <c r="A1361" t="s">
        <v>1233</v>
      </c>
      <c r="B1361"/>
      <c r="C1361" s="49"/>
      <c r="D1361" s="49"/>
      <c r="E1361"/>
      <c r="F1361" s="49"/>
      <c r="G1361"/>
      <c r="H1361" s="49"/>
      <c r="I1361"/>
      <c r="J1361" s="49"/>
      <c r="K1361" s="49"/>
      <c r="L1361"/>
      <c r="M1361"/>
      <c r="N1361"/>
      <c r="O1361"/>
      <c r="P1361" s="49"/>
      <c r="Q1361" s="49"/>
      <c r="R1361"/>
      <c r="S1361"/>
      <c r="T1361" s="33"/>
      <c r="U1361" s="33"/>
      <c r="V1361"/>
      <c r="W1361" s="4" t="s">
        <v>1234</v>
      </c>
      <c r="AW1361" s="4"/>
      <c r="AX1361" s="4"/>
      <c r="AY1361" s="4"/>
      <c r="BC1361" s="9" t="e">
        <f>AVERAGE(AU1363:AW1363)</f>
        <v>#DIV/0!</v>
      </c>
      <c r="BD1361" s="5">
        <v>236</v>
      </c>
    </row>
    <row r="1362" spans="1:56" ht="18">
      <c r="A1362" t="s">
        <v>1235</v>
      </c>
      <c r="B1362"/>
      <c r="C1362" s="49"/>
      <c r="D1362" s="49"/>
      <c r="E1362"/>
      <c r="F1362" s="49"/>
      <c r="G1362"/>
      <c r="H1362" s="49"/>
      <c r="I1362"/>
      <c r="J1362" s="49"/>
      <c r="K1362" s="49"/>
      <c r="L1362"/>
      <c r="M1362"/>
      <c r="N1362"/>
      <c r="O1362"/>
      <c r="P1362" s="49"/>
      <c r="Q1362" s="49"/>
      <c r="R1362"/>
      <c r="S1362"/>
      <c r="T1362" s="33"/>
      <c r="U1362" s="33"/>
      <c r="V1362"/>
      <c r="W1362" s="4" t="s">
        <v>1236</v>
      </c>
      <c r="AW1362" s="4"/>
      <c r="AX1362" s="4"/>
      <c r="AY1362" s="4"/>
      <c r="BC1362" s="9" t="e">
        <f>AVERAGE(AU1360:AW1360)</f>
        <v>#DIV/0!</v>
      </c>
      <c r="BD1362" s="5">
        <v>173</v>
      </c>
    </row>
    <row r="1363" spans="1:56">
      <c r="A1363" s="4" t="s">
        <v>1193</v>
      </c>
      <c r="W1363" s="4" t="s">
        <v>1077</v>
      </c>
      <c r="BC1363" s="9" t="e">
        <f>AVERAGE(AU1363:AW1363)</f>
        <v>#DIV/0!</v>
      </c>
      <c r="BD1363" s="5" t="s">
        <v>31</v>
      </c>
    </row>
    <row r="1364" spans="1:56">
      <c r="A1364" s="4" t="s">
        <v>1194</v>
      </c>
      <c r="W1364" s="4" t="s">
        <v>1221</v>
      </c>
      <c r="AW1364" s="4"/>
      <c r="AX1364" s="4"/>
      <c r="AY1364" s="4"/>
      <c r="AZ1364" s="4"/>
      <c r="BA1364" s="4"/>
      <c r="BC1364" s="9" t="e">
        <f>AVERAGE(AU1362:AW1362)</f>
        <v>#DIV/0!</v>
      </c>
      <c r="BD1364" s="5">
        <v>227</v>
      </c>
    </row>
    <row r="1365" spans="1:56">
      <c r="A1365" s="4" t="s">
        <v>1194</v>
      </c>
      <c r="W1365" s="4" t="s">
        <v>1222</v>
      </c>
      <c r="AW1365" s="4"/>
      <c r="AX1365" s="4"/>
      <c r="AY1365" s="4"/>
      <c r="AZ1365" s="4"/>
      <c r="BA1365" s="4"/>
      <c r="BC1365" s="9" t="e">
        <f>AVERAGE(AU1363:AW1363)</f>
        <v>#DIV/0!</v>
      </c>
      <c r="BD1365" s="5">
        <v>318</v>
      </c>
    </row>
    <row r="1366" spans="1:56">
      <c r="A1366" t="s">
        <v>1195</v>
      </c>
      <c r="B1366"/>
      <c r="C1366" s="49"/>
      <c r="D1366" s="49"/>
      <c r="E1366"/>
      <c r="F1366" s="49"/>
      <c r="G1366"/>
      <c r="H1366" s="49"/>
      <c r="I1366"/>
      <c r="J1366" s="49"/>
      <c r="K1366" s="49"/>
      <c r="L1366"/>
      <c r="M1366"/>
      <c r="N1366"/>
      <c r="O1366"/>
      <c r="P1366" s="49"/>
      <c r="Q1366" s="49"/>
      <c r="R1366"/>
      <c r="S1366"/>
      <c r="T1366" s="33"/>
      <c r="U1366" s="33"/>
      <c r="V1366"/>
      <c r="W1366" s="4" t="s">
        <v>1236</v>
      </c>
      <c r="AW1366" s="4"/>
      <c r="BC1366" s="9" t="e">
        <f>AVERAGE(AU1364:AW1364)</f>
        <v>#DIV/0!</v>
      </c>
      <c r="BD1366" s="5">
        <v>317</v>
      </c>
    </row>
    <row r="1367" spans="1:56">
      <c r="A1367" t="s">
        <v>1195</v>
      </c>
      <c r="B1367"/>
      <c r="C1367" s="49"/>
      <c r="D1367" s="49"/>
      <c r="E1367"/>
      <c r="F1367" s="49"/>
      <c r="G1367"/>
      <c r="H1367" s="49"/>
      <c r="I1367"/>
      <c r="J1367" s="49"/>
      <c r="K1367" s="49"/>
      <c r="L1367"/>
      <c r="M1367"/>
      <c r="N1367"/>
      <c r="O1367"/>
      <c r="P1367" s="49"/>
      <c r="Q1367" s="49"/>
      <c r="R1367"/>
      <c r="S1367"/>
      <c r="T1367" s="33"/>
      <c r="U1367" s="33"/>
      <c r="V1367"/>
      <c r="W1367" s="4" t="s">
        <v>1234</v>
      </c>
      <c r="AW1367" s="4"/>
      <c r="BC1367" s="9" t="e">
        <f>AVERAGE(AU1365:AW1365)</f>
        <v>#DIV/0!</v>
      </c>
      <c r="BD1367" s="5">
        <v>328</v>
      </c>
    </row>
    <row r="1368" spans="1:56">
      <c r="A1368" t="s">
        <v>1237</v>
      </c>
      <c r="B1368"/>
      <c r="C1368" s="49"/>
      <c r="D1368" s="49"/>
      <c r="E1368"/>
      <c r="F1368" s="49"/>
      <c r="G1368"/>
      <c r="H1368" s="49"/>
      <c r="I1368"/>
      <c r="J1368" s="49"/>
      <c r="K1368" s="49"/>
      <c r="L1368"/>
      <c r="M1368"/>
      <c r="N1368"/>
      <c r="O1368"/>
      <c r="P1368" s="49"/>
      <c r="Q1368" s="49"/>
      <c r="R1368"/>
      <c r="S1368"/>
      <c r="T1368" s="33"/>
      <c r="U1368" s="33"/>
      <c r="V1368"/>
      <c r="W1368" s="4" t="s">
        <v>1236</v>
      </c>
      <c r="AU1368" s="12">
        <v>261.7824</v>
      </c>
      <c r="AV1368" s="9">
        <v>214.50385000000009</v>
      </c>
      <c r="AW1368" s="9">
        <v>268.12060000000008</v>
      </c>
      <c r="AX1368" s="9">
        <v>444.50312500000001</v>
      </c>
      <c r="AY1368" s="9">
        <v>315.30702500000007</v>
      </c>
      <c r="AZ1368" s="9">
        <v>370</v>
      </c>
      <c r="BA1368" s="9">
        <v>82</v>
      </c>
      <c r="BC1368" s="9">
        <f>AVERAGE(AU1368:AW1368)</f>
        <v>248.13561666666672</v>
      </c>
      <c r="BD1368" s="5">
        <v>248</v>
      </c>
    </row>
    <row r="1369" spans="1:56">
      <c r="A1369" t="s">
        <v>1237</v>
      </c>
      <c r="B1369"/>
      <c r="C1369" s="49"/>
      <c r="D1369" s="49"/>
      <c r="E1369"/>
      <c r="F1369" s="49"/>
      <c r="G1369"/>
      <c r="H1369" s="49"/>
      <c r="I1369"/>
      <c r="J1369" s="49"/>
      <c r="K1369" s="49"/>
      <c r="L1369"/>
      <c r="M1369"/>
      <c r="N1369"/>
      <c r="O1369"/>
      <c r="P1369" s="49"/>
      <c r="Q1369" s="49"/>
      <c r="R1369"/>
      <c r="S1369"/>
      <c r="T1369" s="33"/>
      <c r="U1369" s="33"/>
      <c r="V1369"/>
      <c r="W1369" s="4" t="s">
        <v>1234</v>
      </c>
      <c r="AU1369" s="12">
        <v>430.1647900000001</v>
      </c>
      <c r="AV1369" s="9">
        <v>437.796425</v>
      </c>
      <c r="AW1369" s="9">
        <v>358.73475000000008</v>
      </c>
      <c r="AX1369" s="9">
        <v>532.81414999999993</v>
      </c>
      <c r="AY1369" s="9">
        <v>386.31697500000007</v>
      </c>
      <c r="AZ1369" s="9">
        <v>456</v>
      </c>
      <c r="BA1369" s="9">
        <v>248</v>
      </c>
      <c r="BC1369" s="9">
        <f>AVERAGE(AU1369:AW1369)</f>
        <v>408.89865500000002</v>
      </c>
      <c r="BD1369" s="5">
        <v>409</v>
      </c>
    </row>
    <row r="1370" spans="1:56">
      <c r="A1370" s="4" t="s">
        <v>1197</v>
      </c>
      <c r="W1370" s="4" t="s">
        <v>1077</v>
      </c>
      <c r="BC1370" s="9">
        <f>AVERAGE(AU1369:AW1369)</f>
        <v>408.89865500000002</v>
      </c>
      <c r="BD1370" s="5">
        <v>231</v>
      </c>
    </row>
    <row r="1371" spans="1:56">
      <c r="A1371" s="4" t="s">
        <v>1198</v>
      </c>
      <c r="W1371" s="4" t="s">
        <v>1077</v>
      </c>
      <c r="AW1371" s="4"/>
      <c r="AX1371" s="4"/>
      <c r="AY1371" s="4"/>
      <c r="AZ1371" s="4"/>
      <c r="BC1371" s="9" t="e">
        <f>AVERAGE(AU1370:AW1370)</f>
        <v>#DIV/0!</v>
      </c>
      <c r="BD1371" s="5">
        <v>266</v>
      </c>
    </row>
    <row r="1372" spans="1:56">
      <c r="A1372" t="s">
        <v>1166</v>
      </c>
      <c r="B1372"/>
      <c r="C1372" s="49"/>
      <c r="D1372" s="49"/>
      <c r="E1372"/>
      <c r="F1372" s="49"/>
      <c r="G1372"/>
      <c r="H1372" s="49"/>
      <c r="I1372"/>
      <c r="J1372" s="49"/>
      <c r="K1372" s="49"/>
      <c r="L1372"/>
      <c r="M1372"/>
      <c r="N1372"/>
      <c r="O1372"/>
      <c r="P1372" s="49"/>
      <c r="Q1372" s="49"/>
      <c r="R1372"/>
      <c r="S1372"/>
      <c r="T1372" s="33"/>
      <c r="U1372" s="33"/>
      <c r="V1372"/>
      <c r="W1372" s="4" t="s">
        <v>1236</v>
      </c>
      <c r="AU1372" s="12">
        <v>230.33092500000001</v>
      </c>
      <c r="AV1372" s="12">
        <v>359.80340000000001</v>
      </c>
      <c r="AW1372" s="9">
        <v>359.32434999999998</v>
      </c>
      <c r="AX1372" s="9">
        <v>471.86424999999986</v>
      </c>
      <c r="AY1372" s="9">
        <v>228.50685000000001</v>
      </c>
      <c r="AZ1372" s="9">
        <v>462</v>
      </c>
      <c r="BA1372" s="9">
        <v>132</v>
      </c>
      <c r="BC1372" s="9">
        <f>AVERAGE(AU1372:AW1372)</f>
        <v>316.48622499999999</v>
      </c>
      <c r="BD1372" s="5">
        <v>316</v>
      </c>
    </row>
    <row r="1373" spans="1:56">
      <c r="A1373" t="s">
        <v>1166</v>
      </c>
      <c r="B1373"/>
      <c r="C1373" s="49"/>
      <c r="D1373" s="49"/>
      <c r="E1373"/>
      <c r="F1373" s="49"/>
      <c r="G1373"/>
      <c r="H1373" s="49"/>
      <c r="I1373"/>
      <c r="J1373" s="49"/>
      <c r="K1373" s="49"/>
      <c r="L1373"/>
      <c r="M1373"/>
      <c r="N1373"/>
      <c r="O1373"/>
      <c r="P1373" s="49"/>
      <c r="Q1373" s="49"/>
      <c r="R1373"/>
      <c r="S1373"/>
      <c r="T1373" s="33"/>
      <c r="U1373" s="33"/>
      <c r="V1373"/>
      <c r="W1373" s="4" t="s">
        <v>1234</v>
      </c>
      <c r="AU1373" s="12">
        <v>263.42222500000003</v>
      </c>
      <c r="AV1373" s="12">
        <v>397.05874999999997</v>
      </c>
      <c r="AW1373" s="9">
        <v>312.26690000000002</v>
      </c>
      <c r="AX1373" s="9">
        <v>527.02870000000007</v>
      </c>
      <c r="AY1373" s="9">
        <v>240.20672500000003</v>
      </c>
      <c r="AZ1373" s="9">
        <v>417</v>
      </c>
      <c r="BA1373" s="9">
        <v>165</v>
      </c>
      <c r="BC1373" s="9">
        <f>AVERAGE(AU1373:AW1373)</f>
        <v>324.24929166666669</v>
      </c>
      <c r="BD1373" s="5">
        <v>324</v>
      </c>
    </row>
    <row r="1374" spans="1:56">
      <c r="A1374" s="4" t="s">
        <v>1199</v>
      </c>
      <c r="W1374" s="4" t="s">
        <v>1221</v>
      </c>
      <c r="AW1374" s="4"/>
      <c r="AX1374" s="4"/>
      <c r="AY1374" s="4"/>
      <c r="AZ1374" s="4"/>
      <c r="BC1374" s="9">
        <f>AVERAGE(AU1372:AW1372)</f>
        <v>316.48622499999999</v>
      </c>
      <c r="BD1374" s="5">
        <v>215</v>
      </c>
    </row>
    <row r="1375" spans="1:56">
      <c r="A1375" s="4" t="s">
        <v>1199</v>
      </c>
      <c r="W1375" s="4" t="s">
        <v>1222</v>
      </c>
      <c r="AW1375" s="4"/>
      <c r="AX1375" s="4"/>
      <c r="AY1375" s="4"/>
      <c r="AZ1375" s="4"/>
      <c r="BC1375" s="9">
        <f>AVERAGE(AU1373:AW1373)</f>
        <v>324.24929166666669</v>
      </c>
      <c r="BD1375" s="5">
        <v>310</v>
      </c>
    </row>
    <row r="1376" spans="1:56">
      <c r="A1376" t="s">
        <v>1238</v>
      </c>
      <c r="B1376"/>
      <c r="C1376" s="49"/>
      <c r="D1376" s="49"/>
      <c r="E1376"/>
      <c r="F1376" s="49"/>
      <c r="G1376"/>
      <c r="H1376" s="49"/>
      <c r="I1376"/>
      <c r="J1376" s="49"/>
      <c r="K1376" s="49"/>
      <c r="L1376"/>
      <c r="M1376"/>
      <c r="N1376"/>
      <c r="O1376"/>
      <c r="P1376" s="49"/>
      <c r="Q1376" s="49"/>
      <c r="R1376"/>
      <c r="S1376"/>
      <c r="T1376" s="33"/>
      <c r="U1376" s="33"/>
      <c r="V1376"/>
      <c r="W1376" s="4" t="s">
        <v>1236</v>
      </c>
      <c r="AU1376" s="12">
        <v>202.47232500000001</v>
      </c>
      <c r="BC1376" s="9">
        <f>AVERAGE(AU1376:AW1376)</f>
        <v>202.47232500000001</v>
      </c>
      <c r="BD1376" s="5" t="s">
        <v>31</v>
      </c>
    </row>
    <row r="1377" spans="1:56">
      <c r="A1377" t="s">
        <v>1238</v>
      </c>
      <c r="B1377"/>
      <c r="C1377" s="49"/>
      <c r="D1377" s="49"/>
      <c r="E1377"/>
      <c r="F1377" s="49"/>
      <c r="G1377"/>
      <c r="H1377" s="49"/>
      <c r="I1377"/>
      <c r="J1377" s="49"/>
      <c r="K1377" s="49"/>
      <c r="L1377"/>
      <c r="M1377"/>
      <c r="N1377"/>
      <c r="O1377"/>
      <c r="P1377" s="49"/>
      <c r="Q1377" s="49"/>
      <c r="R1377"/>
      <c r="S1377"/>
      <c r="T1377" s="33"/>
      <c r="U1377" s="33"/>
      <c r="V1377"/>
      <c r="W1377" s="4" t="s">
        <v>1234</v>
      </c>
      <c r="AU1377" s="12">
        <v>312.94862500000005</v>
      </c>
      <c r="BC1377" s="9">
        <f>AVERAGE(AU1377:AW1377)</f>
        <v>312.94862500000005</v>
      </c>
      <c r="BD1377" s="5" t="s">
        <v>31</v>
      </c>
    </row>
    <row r="1378" spans="1:56">
      <c r="A1378" s="4" t="s">
        <v>1167</v>
      </c>
      <c r="W1378" s="4" t="s">
        <v>1221</v>
      </c>
      <c r="AW1378" s="4"/>
      <c r="AX1378" s="4"/>
      <c r="AY1378" s="4"/>
      <c r="BC1378" s="9">
        <f>AVERAGE(AU1376:AW1376)</f>
        <v>202.47232500000001</v>
      </c>
      <c r="BD1378" s="5">
        <v>222</v>
      </c>
    </row>
    <row r="1379" spans="1:56">
      <c r="A1379" s="4" t="s">
        <v>1167</v>
      </c>
      <c r="W1379" s="4" t="s">
        <v>1222</v>
      </c>
      <c r="AW1379" s="4"/>
      <c r="AX1379" s="4"/>
      <c r="AY1379" s="4"/>
      <c r="BC1379" s="9">
        <f>AVERAGE(AU1377:AW1377)</f>
        <v>312.94862500000005</v>
      </c>
      <c r="BD1379" s="5">
        <v>327</v>
      </c>
    </row>
    <row r="1380" spans="1:56" ht="16">
      <c r="A1380" s="16" t="s">
        <v>1239</v>
      </c>
      <c r="B1380" s="16"/>
      <c r="C1380" s="50"/>
      <c r="D1380" s="50"/>
      <c r="E1380" s="16"/>
      <c r="F1380" s="50"/>
      <c r="G1380" s="16"/>
      <c r="H1380" s="50"/>
      <c r="I1380" s="16"/>
      <c r="J1380" s="50"/>
      <c r="K1380" s="50"/>
      <c r="L1380" s="16"/>
      <c r="M1380" s="16"/>
      <c r="N1380" s="16"/>
      <c r="O1380" s="16"/>
      <c r="P1380" s="50"/>
      <c r="Q1380" s="50"/>
      <c r="R1380" s="16"/>
      <c r="S1380" s="16"/>
      <c r="T1380" s="36"/>
      <c r="U1380" s="36"/>
      <c r="V1380" s="16"/>
      <c r="W1380" s="4" t="s">
        <v>1236</v>
      </c>
      <c r="AU1380" s="17">
        <v>236.24535</v>
      </c>
      <c r="AV1380" s="12">
        <v>286.34292500000004</v>
      </c>
      <c r="AW1380" s="9">
        <v>348.10352500000005</v>
      </c>
      <c r="AX1380" s="9">
        <v>402.78892500000006</v>
      </c>
      <c r="BC1380" s="9">
        <f>AVERAGE(AU1380:AW1380)</f>
        <v>290.23060000000004</v>
      </c>
      <c r="BD1380" s="5">
        <v>290</v>
      </c>
    </row>
    <row r="1381" spans="1:56">
      <c r="A1381" t="s">
        <v>1239</v>
      </c>
      <c r="B1381"/>
      <c r="C1381" s="49"/>
      <c r="D1381" s="49"/>
      <c r="E1381"/>
      <c r="F1381" s="49"/>
      <c r="G1381"/>
      <c r="H1381" s="49"/>
      <c r="I1381"/>
      <c r="J1381" s="49"/>
      <c r="K1381" s="49"/>
      <c r="L1381"/>
      <c r="M1381"/>
      <c r="N1381"/>
      <c r="O1381"/>
      <c r="P1381" s="49"/>
      <c r="Q1381" s="49"/>
      <c r="R1381"/>
      <c r="S1381"/>
      <c r="T1381" s="33"/>
      <c r="U1381" s="33"/>
      <c r="V1381"/>
      <c r="W1381" s="4" t="s">
        <v>1234</v>
      </c>
      <c r="AU1381" s="12">
        <v>276.20917500000002</v>
      </c>
      <c r="AV1381" s="12">
        <v>333.71359999999999</v>
      </c>
      <c r="AW1381" s="9">
        <v>309.705825</v>
      </c>
      <c r="AX1381" s="9">
        <v>445.75602500000008</v>
      </c>
      <c r="BC1381" s="9">
        <f>AVERAGE(AU1381:AW1381)</f>
        <v>306.54286666666667</v>
      </c>
      <c r="BD1381" s="5">
        <v>307</v>
      </c>
    </row>
    <row r="1382" spans="1:56">
      <c r="A1382" s="4" t="s">
        <v>1200</v>
      </c>
      <c r="W1382" s="4" t="s">
        <v>1221</v>
      </c>
      <c r="AW1382" s="4"/>
      <c r="BC1382" s="9">
        <f t="shared" ref="BC1382:BC1387" si="109">AVERAGE(AU1380:AW1380)</f>
        <v>290.23060000000004</v>
      </c>
      <c r="BD1382" s="5" t="s">
        <v>85</v>
      </c>
    </row>
    <row r="1383" spans="1:56">
      <c r="A1383" s="4" t="s">
        <v>1200</v>
      </c>
      <c r="W1383" s="4" t="s">
        <v>1222</v>
      </c>
      <c r="AW1383" s="4"/>
      <c r="BC1383" s="9">
        <f t="shared" si="109"/>
        <v>306.54286666666667</v>
      </c>
      <c r="BD1383" s="5" t="s">
        <v>776</v>
      </c>
    </row>
    <row r="1384" spans="1:56">
      <c r="A1384" s="4" t="s">
        <v>1202</v>
      </c>
      <c r="W1384" s="4" t="s">
        <v>1221</v>
      </c>
      <c r="AW1384" s="4"/>
      <c r="AX1384" s="4"/>
      <c r="BC1384" s="9" t="e">
        <f t="shared" si="109"/>
        <v>#DIV/0!</v>
      </c>
      <c r="BD1384" s="5">
        <v>204</v>
      </c>
    </row>
    <row r="1385" spans="1:56">
      <c r="A1385" s="4" t="s">
        <v>1202</v>
      </c>
      <c r="W1385" s="4" t="s">
        <v>1222</v>
      </c>
      <c r="AW1385" s="4"/>
      <c r="AX1385" s="4"/>
      <c r="BC1385" s="9" t="e">
        <f t="shared" si="109"/>
        <v>#DIV/0!</v>
      </c>
      <c r="BD1385" s="5">
        <v>302</v>
      </c>
    </row>
    <row r="1386" spans="1:56">
      <c r="A1386" s="4" t="s">
        <v>1168</v>
      </c>
      <c r="W1386" s="4" t="s">
        <v>1221</v>
      </c>
      <c r="AW1386" s="4"/>
      <c r="BC1386" s="9" t="e">
        <f t="shared" si="109"/>
        <v>#DIV/0!</v>
      </c>
      <c r="BD1386" s="5">
        <v>269</v>
      </c>
    </row>
    <row r="1387" spans="1:56">
      <c r="A1387" s="4" t="s">
        <v>1168</v>
      </c>
      <c r="W1387" s="4" t="s">
        <v>1222</v>
      </c>
      <c r="AW1387" s="4"/>
      <c r="BC1387" s="9" t="e">
        <f t="shared" si="109"/>
        <v>#DIV/0!</v>
      </c>
      <c r="BD1387" s="5">
        <v>356</v>
      </c>
    </row>
    <row r="1388" spans="1:56">
      <c r="A1388" s="4" t="s">
        <v>1203</v>
      </c>
      <c r="W1388" s="4" t="s">
        <v>1221</v>
      </c>
      <c r="BC1388" s="9" t="e">
        <f t="shared" ref="BC1388:BC1405" si="110">AVERAGE(AU1388:AW1388)</f>
        <v>#DIV/0!</v>
      </c>
      <c r="BD1388" s="5" t="s">
        <v>31</v>
      </c>
    </row>
    <row r="1389" spans="1:56">
      <c r="A1389" s="4" t="s">
        <v>1203</v>
      </c>
      <c r="W1389" s="4" t="s">
        <v>1222</v>
      </c>
      <c r="AU1389" s="9">
        <v>330.35288000000008</v>
      </c>
      <c r="BC1389" s="9">
        <f t="shared" si="110"/>
        <v>330.35288000000008</v>
      </c>
      <c r="BD1389" s="5" t="s">
        <v>31</v>
      </c>
    </row>
    <row r="1390" spans="1:56">
      <c r="A1390" s="4" t="s">
        <v>974</v>
      </c>
      <c r="W1390" s="4" t="s">
        <v>1221</v>
      </c>
      <c r="BC1390" s="9" t="e">
        <f t="shared" si="110"/>
        <v>#DIV/0!</v>
      </c>
      <c r="BD1390" s="5" t="s">
        <v>31</v>
      </c>
    </row>
    <row r="1391" spans="1:56">
      <c r="A1391" s="4" t="s">
        <v>974</v>
      </c>
      <c r="W1391" s="4" t="s">
        <v>1222</v>
      </c>
      <c r="BC1391" s="9" t="e">
        <f t="shared" si="110"/>
        <v>#DIV/0!</v>
      </c>
      <c r="BD1391" s="5" t="s">
        <v>31</v>
      </c>
    </row>
    <row r="1392" spans="1:56">
      <c r="A1392" s="4" t="s">
        <v>1240</v>
      </c>
      <c r="W1392" s="4" t="s">
        <v>1221</v>
      </c>
      <c r="AU1392" s="9">
        <v>170.39440000000002</v>
      </c>
      <c r="BC1392" s="9">
        <f t="shared" si="110"/>
        <v>170.39440000000002</v>
      </c>
      <c r="BD1392" s="5" t="s">
        <v>31</v>
      </c>
    </row>
    <row r="1393" spans="1:56">
      <c r="A1393" s="4" t="s">
        <v>1240</v>
      </c>
      <c r="W1393" s="4" t="s">
        <v>1222</v>
      </c>
      <c r="AU1393" s="9">
        <v>211.81379999999999</v>
      </c>
      <c r="BC1393" s="9">
        <f t="shared" si="110"/>
        <v>211.81379999999999</v>
      </c>
      <c r="BD1393" s="5" t="s">
        <v>31</v>
      </c>
    </row>
    <row r="1394" spans="1:56" ht="18">
      <c r="A1394" t="s">
        <v>1241</v>
      </c>
      <c r="B1394"/>
      <c r="C1394" s="49"/>
      <c r="D1394" s="49"/>
      <c r="E1394"/>
      <c r="F1394" s="49"/>
      <c r="G1394"/>
      <c r="H1394" s="49"/>
      <c r="I1394"/>
      <c r="J1394" s="49"/>
      <c r="K1394" s="49"/>
      <c r="L1394"/>
      <c r="M1394"/>
      <c r="N1394"/>
      <c r="O1394"/>
      <c r="P1394" s="49"/>
      <c r="Q1394" s="49"/>
      <c r="R1394"/>
      <c r="S1394"/>
      <c r="T1394" s="33"/>
      <c r="U1394" s="33"/>
      <c r="V1394"/>
      <c r="W1394" s="4" t="s">
        <v>1236</v>
      </c>
      <c r="AU1394" s="12">
        <v>193.25982500000001</v>
      </c>
      <c r="AV1394" s="12">
        <v>135.22107500000001</v>
      </c>
      <c r="BC1394" s="9">
        <f t="shared" si="110"/>
        <v>164.24045000000001</v>
      </c>
      <c r="BD1394" s="5" t="s">
        <v>605</v>
      </c>
    </row>
    <row r="1395" spans="1:56" ht="18">
      <c r="A1395" t="s">
        <v>1241</v>
      </c>
      <c r="B1395"/>
      <c r="C1395" s="49"/>
      <c r="D1395" s="49"/>
      <c r="E1395"/>
      <c r="F1395" s="49"/>
      <c r="G1395"/>
      <c r="H1395" s="49"/>
      <c r="I1395"/>
      <c r="J1395" s="49"/>
      <c r="K1395" s="49"/>
      <c r="L1395"/>
      <c r="M1395"/>
      <c r="N1395"/>
      <c r="O1395"/>
      <c r="P1395" s="49"/>
      <c r="Q1395" s="49"/>
      <c r="R1395"/>
      <c r="S1395"/>
      <c r="T1395" s="33"/>
      <c r="U1395" s="33"/>
      <c r="V1395"/>
      <c r="W1395" s="4" t="s">
        <v>1234</v>
      </c>
      <c r="AU1395" s="12">
        <v>282.39076250000005</v>
      </c>
      <c r="AV1395" s="12">
        <v>309.22677500000003</v>
      </c>
      <c r="BC1395" s="9">
        <f t="shared" si="110"/>
        <v>295.80876875000001</v>
      </c>
      <c r="BD1395" s="5" t="s">
        <v>785</v>
      </c>
    </row>
    <row r="1396" spans="1:56">
      <c r="A1396" s="4" t="s">
        <v>1206</v>
      </c>
      <c r="W1396" s="4" t="s">
        <v>1221</v>
      </c>
      <c r="BC1396" s="9" t="e">
        <f t="shared" si="110"/>
        <v>#DIV/0!</v>
      </c>
      <c r="BD1396" s="5" t="s">
        <v>31</v>
      </c>
    </row>
    <row r="1397" spans="1:56">
      <c r="A1397" s="4" t="s">
        <v>1206</v>
      </c>
      <c r="W1397" s="4" t="s">
        <v>1222</v>
      </c>
      <c r="BC1397" s="9" t="e">
        <f t="shared" si="110"/>
        <v>#DIV/0!</v>
      </c>
      <c r="BD1397" s="5" t="s">
        <v>31</v>
      </c>
    </row>
    <row r="1398" spans="1:56">
      <c r="A1398" s="4" t="s">
        <v>935</v>
      </c>
      <c r="W1398" s="4" t="s">
        <v>1221</v>
      </c>
      <c r="BC1398" s="9" t="e">
        <f t="shared" si="110"/>
        <v>#DIV/0!</v>
      </c>
      <c r="BD1398" s="5" t="s">
        <v>31</v>
      </c>
    </row>
    <row r="1399" spans="1:56">
      <c r="A1399" s="4" t="s">
        <v>935</v>
      </c>
      <c r="W1399" s="4" t="s">
        <v>1222</v>
      </c>
      <c r="BC1399" s="9" t="e">
        <f t="shared" si="110"/>
        <v>#DIV/0!</v>
      </c>
      <c r="BD1399" s="5" t="s">
        <v>31</v>
      </c>
    </row>
    <row r="1400" spans="1:56">
      <c r="A1400" s="4" t="s">
        <v>1242</v>
      </c>
      <c r="W1400" s="4" t="s">
        <v>1221</v>
      </c>
      <c r="AU1400" s="9">
        <v>86.229000000000028</v>
      </c>
      <c r="BC1400" s="9">
        <f t="shared" si="110"/>
        <v>86.229000000000028</v>
      </c>
      <c r="BD1400" s="5" t="s">
        <v>31</v>
      </c>
    </row>
    <row r="1401" spans="1:56">
      <c r="A1401" s="4" t="s">
        <v>1242</v>
      </c>
      <c r="W1401" s="4" t="s">
        <v>1222</v>
      </c>
      <c r="AU1401" s="9">
        <v>149.66627500000001</v>
      </c>
      <c r="BC1401" s="9">
        <f t="shared" si="110"/>
        <v>149.66627500000001</v>
      </c>
      <c r="BD1401" s="5" t="s">
        <v>31</v>
      </c>
    </row>
    <row r="1402" spans="1:56">
      <c r="A1402" t="s">
        <v>1243</v>
      </c>
      <c r="B1402"/>
      <c r="C1402" s="49"/>
      <c r="D1402" s="49"/>
      <c r="E1402"/>
      <c r="F1402" s="49"/>
      <c r="G1402"/>
      <c r="H1402" s="49"/>
      <c r="I1402"/>
      <c r="J1402" s="49"/>
      <c r="K1402" s="49"/>
      <c r="L1402"/>
      <c r="M1402"/>
      <c r="N1402"/>
      <c r="O1402"/>
      <c r="P1402" s="49"/>
      <c r="Q1402" s="49"/>
      <c r="R1402"/>
      <c r="S1402"/>
      <c r="T1402" s="33"/>
      <c r="U1402" s="33"/>
      <c r="V1402"/>
      <c r="W1402" s="4" t="s">
        <v>1236</v>
      </c>
      <c r="AU1402" s="12">
        <v>168.38607500000003</v>
      </c>
      <c r="BC1402" s="9">
        <f t="shared" si="110"/>
        <v>168.38607500000003</v>
      </c>
      <c r="BD1402" s="5" t="s">
        <v>31</v>
      </c>
    </row>
    <row r="1403" spans="1:56">
      <c r="A1403" t="s">
        <v>1243</v>
      </c>
      <c r="B1403"/>
      <c r="C1403" s="49"/>
      <c r="D1403" s="49"/>
      <c r="E1403"/>
      <c r="F1403" s="49"/>
      <c r="G1403"/>
      <c r="H1403" s="49"/>
      <c r="I1403"/>
      <c r="J1403" s="49"/>
      <c r="K1403" s="49"/>
      <c r="L1403"/>
      <c r="M1403"/>
      <c r="N1403"/>
      <c r="O1403"/>
      <c r="P1403" s="49"/>
      <c r="Q1403" s="49"/>
      <c r="R1403"/>
      <c r="S1403"/>
      <c r="T1403" s="33"/>
      <c r="U1403" s="33"/>
      <c r="V1403"/>
      <c r="W1403" s="4" t="s">
        <v>1234</v>
      </c>
      <c r="AU1403" s="12">
        <v>295.26676666666668</v>
      </c>
      <c r="BC1403" s="9">
        <f t="shared" si="110"/>
        <v>295.26676666666668</v>
      </c>
      <c r="BD1403" s="5" t="s">
        <v>31</v>
      </c>
    </row>
    <row r="1404" spans="1:56" ht="18">
      <c r="A1404" t="s">
        <v>1244</v>
      </c>
      <c r="B1404"/>
      <c r="C1404" s="49"/>
      <c r="D1404" s="49"/>
      <c r="E1404"/>
      <c r="F1404" s="49"/>
      <c r="G1404"/>
      <c r="H1404" s="49"/>
      <c r="I1404"/>
      <c r="J1404" s="49"/>
      <c r="K1404" s="49"/>
      <c r="L1404"/>
      <c r="M1404"/>
      <c r="N1404"/>
      <c r="O1404"/>
      <c r="P1404" s="49"/>
      <c r="Q1404" s="49"/>
      <c r="R1404"/>
      <c r="S1404"/>
      <c r="T1404" s="33"/>
      <c r="U1404" s="33"/>
      <c r="V1404"/>
      <c r="W1404" s="4" t="s">
        <v>1236</v>
      </c>
      <c r="AU1404" s="12">
        <v>166.80152500000005</v>
      </c>
      <c r="BC1404" s="9">
        <f t="shared" si="110"/>
        <v>166.80152500000005</v>
      </c>
      <c r="BD1404" s="5" t="s">
        <v>31</v>
      </c>
    </row>
    <row r="1405" spans="1:56" ht="18">
      <c r="A1405" t="s">
        <v>1244</v>
      </c>
      <c r="B1405"/>
      <c r="C1405" s="49"/>
      <c r="D1405" s="49"/>
      <c r="E1405"/>
      <c r="F1405" s="49"/>
      <c r="G1405"/>
      <c r="H1405" s="49"/>
      <c r="I1405"/>
      <c r="J1405" s="49"/>
      <c r="K1405" s="49"/>
      <c r="L1405"/>
      <c r="M1405"/>
      <c r="N1405"/>
      <c r="O1405"/>
      <c r="P1405" s="49"/>
      <c r="Q1405" s="49"/>
      <c r="R1405"/>
      <c r="S1405"/>
      <c r="T1405" s="33"/>
      <c r="U1405" s="33"/>
      <c r="V1405"/>
      <c r="W1405" s="4" t="s">
        <v>1234</v>
      </c>
      <c r="AU1405" s="12">
        <v>269.70515</v>
      </c>
      <c r="BC1405" s="9">
        <f t="shared" si="110"/>
        <v>269.70515</v>
      </c>
      <c r="BD1405" s="5" t="s">
        <v>31</v>
      </c>
    </row>
    <row r="1406" spans="1:56" ht="15">
      <c r="A1406" s="4" t="s">
        <v>1126</v>
      </c>
      <c r="W1406" s="4" t="s">
        <v>1221</v>
      </c>
      <c r="BC1406" s="9">
        <f>AVERAGE(AU1404:AW1404)</f>
        <v>166.80152500000005</v>
      </c>
      <c r="BD1406" s="5">
        <v>193</v>
      </c>
    </row>
    <row r="1407" spans="1:56" ht="15">
      <c r="A1407" s="4" t="s">
        <v>1126</v>
      </c>
      <c r="W1407" s="4" t="s">
        <v>1222</v>
      </c>
      <c r="BC1407" s="9">
        <f>AVERAGE(AU1405:AW1405)</f>
        <v>269.70515</v>
      </c>
      <c r="BD1407" s="5">
        <v>300</v>
      </c>
    </row>
    <row r="1408" spans="1:56" ht="16">
      <c r="A1408" s="18" t="s">
        <v>1245</v>
      </c>
      <c r="B1408" s="18"/>
      <c r="C1408" s="34"/>
      <c r="D1408" s="34"/>
      <c r="E1408" s="18"/>
      <c r="F1408" s="34"/>
      <c r="G1408" s="18"/>
      <c r="H1408" s="34"/>
      <c r="I1408" s="18"/>
      <c r="J1408" s="34"/>
      <c r="K1408" s="34"/>
      <c r="L1408" s="18"/>
      <c r="M1408" s="18"/>
      <c r="N1408" s="18"/>
      <c r="O1408" s="18"/>
      <c r="P1408" s="34"/>
      <c r="Q1408" s="34"/>
      <c r="R1408" s="18"/>
      <c r="S1408" s="18"/>
      <c r="T1408" s="35"/>
      <c r="U1408" s="35"/>
      <c r="V1408" s="18"/>
      <c r="W1408" s="4" t="s">
        <v>1236</v>
      </c>
      <c r="AU1408" s="19">
        <v>290.87547500000005</v>
      </c>
      <c r="AV1408" s="19">
        <v>255.62845000000002</v>
      </c>
      <c r="AW1408" s="7">
        <v>448.0591500000001</v>
      </c>
      <c r="AX1408" s="7">
        <v>461.60152500000004</v>
      </c>
      <c r="AY1408" s="7">
        <v>222.18707500000002</v>
      </c>
      <c r="AZ1408" s="7">
        <v>296</v>
      </c>
      <c r="BA1408" s="7">
        <v>149</v>
      </c>
      <c r="BC1408" s="9">
        <f>AVERAGE(AU1408:AW1408)</f>
        <v>331.52102500000007</v>
      </c>
      <c r="BD1408" s="5">
        <v>332</v>
      </c>
    </row>
    <row r="1409" spans="1:57" ht="16">
      <c r="A1409" s="18" t="s">
        <v>1245</v>
      </c>
      <c r="B1409" s="18"/>
      <c r="C1409" s="34"/>
      <c r="D1409" s="34"/>
      <c r="E1409" s="18"/>
      <c r="F1409" s="34"/>
      <c r="G1409" s="18"/>
      <c r="H1409" s="34"/>
      <c r="I1409" s="18"/>
      <c r="J1409" s="34"/>
      <c r="K1409" s="34"/>
      <c r="L1409" s="18"/>
      <c r="M1409" s="18"/>
      <c r="N1409" s="18"/>
      <c r="O1409" s="18"/>
      <c r="P1409" s="34"/>
      <c r="Q1409" s="34"/>
      <c r="R1409" s="18"/>
      <c r="S1409" s="18"/>
      <c r="T1409" s="35"/>
      <c r="U1409" s="35"/>
      <c r="V1409" s="18"/>
      <c r="W1409" s="4" t="s">
        <v>1234</v>
      </c>
      <c r="AU1409" s="19">
        <v>326.03037500000005</v>
      </c>
      <c r="AV1409" s="19">
        <v>294.302525</v>
      </c>
      <c r="AW1409" s="7">
        <v>383.12945000000002</v>
      </c>
      <c r="AX1409" s="7">
        <v>558.95922500000006</v>
      </c>
      <c r="AY1409" s="7">
        <v>245.16305000000003</v>
      </c>
      <c r="AZ1409" s="7">
        <v>270</v>
      </c>
      <c r="BA1409" s="7">
        <v>192</v>
      </c>
      <c r="BC1409" s="9">
        <f>AVERAGE(AU1409:AW1409)</f>
        <v>334.48745000000002</v>
      </c>
      <c r="BD1409" s="5">
        <v>334</v>
      </c>
    </row>
    <row r="1410" spans="1:57">
      <c r="A1410" s="1" t="s">
        <v>1212</v>
      </c>
      <c r="B1410" s="1"/>
      <c r="C1410" s="331"/>
      <c r="D1410" s="331"/>
      <c r="E1410" s="1"/>
      <c r="F1410" s="331"/>
      <c r="G1410" s="1"/>
      <c r="H1410" s="331"/>
      <c r="I1410" s="1"/>
      <c r="J1410" s="331"/>
      <c r="K1410" s="331"/>
      <c r="L1410" s="1"/>
      <c r="M1410" s="1"/>
      <c r="N1410" s="1"/>
      <c r="O1410" s="1"/>
      <c r="P1410" s="331"/>
      <c r="Q1410" s="331"/>
      <c r="R1410" s="1"/>
      <c r="S1410" s="1"/>
      <c r="T1410" s="31"/>
      <c r="U1410" s="31"/>
      <c r="V1410" s="1"/>
      <c r="W1410" s="4" t="s">
        <v>1077</v>
      </c>
      <c r="BC1410" s="9">
        <f>AVERAGE(AU1409:AW1409)</f>
        <v>334.48745000000002</v>
      </c>
      <c r="BD1410" s="5">
        <v>205</v>
      </c>
    </row>
    <row r="1411" spans="1:57">
      <c r="A1411" s="4" t="s">
        <v>1214</v>
      </c>
      <c r="W1411" s="4" t="s">
        <v>1077</v>
      </c>
      <c r="BC1411" s="9" t="e">
        <f>AVERAGE(AU1410:AW1410)</f>
        <v>#DIV/0!</v>
      </c>
      <c r="BD1411" s="5">
        <v>184</v>
      </c>
    </row>
    <row r="1412" spans="1:57">
      <c r="A1412" s="1" t="s">
        <v>1215</v>
      </c>
      <c r="B1412" s="1"/>
      <c r="C1412" s="331"/>
      <c r="D1412" s="331"/>
      <c r="E1412" s="1"/>
      <c r="F1412" s="331"/>
      <c r="G1412" s="1"/>
      <c r="H1412" s="331"/>
      <c r="I1412" s="1"/>
      <c r="J1412" s="331"/>
      <c r="K1412" s="331"/>
      <c r="L1412" s="1"/>
      <c r="M1412" s="1"/>
      <c r="N1412" s="1"/>
      <c r="O1412" s="1"/>
      <c r="P1412" s="331"/>
      <c r="Q1412" s="331"/>
      <c r="R1412" s="1"/>
      <c r="S1412" s="1"/>
      <c r="T1412" s="31"/>
      <c r="U1412" s="31"/>
      <c r="V1412" s="1"/>
      <c r="W1412" s="4" t="s">
        <v>1221</v>
      </c>
      <c r="BC1412" s="9" t="e">
        <f>AVERAGE(AU1410:AW1410)</f>
        <v>#DIV/0!</v>
      </c>
      <c r="BD1412" s="5">
        <v>217</v>
      </c>
    </row>
    <row r="1413" spans="1:57">
      <c r="A1413" s="1" t="s">
        <v>1215</v>
      </c>
      <c r="B1413" s="1"/>
      <c r="C1413" s="331"/>
      <c r="D1413" s="331"/>
      <c r="E1413" s="1"/>
      <c r="F1413" s="331"/>
      <c r="G1413" s="1"/>
      <c r="H1413" s="331"/>
      <c r="I1413" s="1"/>
      <c r="J1413" s="331"/>
      <c r="K1413" s="331"/>
      <c r="L1413" s="1"/>
      <c r="M1413" s="1"/>
      <c r="N1413" s="1"/>
      <c r="O1413" s="1"/>
      <c r="P1413" s="331"/>
      <c r="Q1413" s="331"/>
      <c r="R1413" s="1"/>
      <c r="S1413" s="1"/>
      <c r="T1413" s="31"/>
      <c r="U1413" s="31"/>
      <c r="V1413" s="1"/>
      <c r="W1413" s="4" t="s">
        <v>1222</v>
      </c>
      <c r="BC1413" s="9" t="e">
        <f>AVERAGE(AU1411:AW1411)</f>
        <v>#DIV/0!</v>
      </c>
      <c r="BD1413" s="5">
        <v>310</v>
      </c>
    </row>
    <row r="1416" spans="1:57">
      <c r="A1416" s="4" t="s">
        <v>1149</v>
      </c>
      <c r="AW1416" s="4"/>
      <c r="AX1416" s="4"/>
      <c r="BC1416" s="9" t="e">
        <f>AVERAGE(AW1416:AY1416)</f>
        <v>#DIV/0!</v>
      </c>
      <c r="BD1416" s="9" t="s">
        <v>778</v>
      </c>
    </row>
    <row r="1417" spans="1:57">
      <c r="A1417" s="4" t="s">
        <v>1246</v>
      </c>
      <c r="X1417" s="4" t="s">
        <v>1077</v>
      </c>
      <c r="Y1417" s="4" t="s">
        <v>1077</v>
      </c>
      <c r="AV1417" s="9">
        <v>309.74267500000002</v>
      </c>
      <c r="AW1417" s="9">
        <v>389.57820000000004</v>
      </c>
      <c r="AX1417" s="9">
        <v>368.59212500000007</v>
      </c>
      <c r="BC1417" s="9">
        <f>AVERAGE(AV1417:AX1417)</f>
        <v>355.97100000000006</v>
      </c>
      <c r="BD1417" s="5">
        <v>356</v>
      </c>
    </row>
    <row r="1418" spans="1:57">
      <c r="A1418" s="4" t="s">
        <v>1247</v>
      </c>
      <c r="Y1418" s="4" t="s">
        <v>1077</v>
      </c>
      <c r="AW1418" s="9">
        <v>347.73502500000012</v>
      </c>
      <c r="BC1418" s="9">
        <f>AVERAGE(AW1418:AY1418)</f>
        <v>347.73502500000012</v>
      </c>
      <c r="BD1418" s="9" t="s">
        <v>31</v>
      </c>
    </row>
    <row r="1419" spans="1:57">
      <c r="A1419" s="4" t="s">
        <v>1248</v>
      </c>
      <c r="Y1419" s="4" t="s">
        <v>1077</v>
      </c>
      <c r="AW1419" s="9">
        <v>361.09315000000004</v>
      </c>
      <c r="BC1419" s="9">
        <f>AVERAGE(AW1419:AY1419)</f>
        <v>361.09315000000004</v>
      </c>
      <c r="BD1419" s="9" t="s">
        <v>31</v>
      </c>
    </row>
    <row r="1420" spans="1:57">
      <c r="A1420" s="4" t="s">
        <v>1249</v>
      </c>
      <c r="Y1420" s="4" t="s">
        <v>1077</v>
      </c>
      <c r="AW1420" s="9">
        <v>323.35874999999999</v>
      </c>
      <c r="BC1420" s="9">
        <f>AVERAGE(AW1420:AY1420)</f>
        <v>323.35874999999999</v>
      </c>
      <c r="BD1420" s="9" t="s">
        <v>31</v>
      </c>
    </row>
    <row r="1421" spans="1:57">
      <c r="A1421" s="4" t="s">
        <v>1250</v>
      </c>
      <c r="AW1421" s="4"/>
      <c r="BC1421" s="9" t="e">
        <f>AVERAGE(AW1421:AY1421)</f>
        <v>#DIV/0!</v>
      </c>
      <c r="BD1421" s="9" t="s">
        <v>31</v>
      </c>
    </row>
    <row r="1422" spans="1:57">
      <c r="A1422" s="4" t="s">
        <v>1251</v>
      </c>
      <c r="X1422" s="4" t="s">
        <v>1077</v>
      </c>
      <c r="Y1422" s="4" t="s">
        <v>1077</v>
      </c>
      <c r="AW1422" s="4"/>
      <c r="BC1422" s="9" t="e">
        <f>AVERAGE(AV1422:AX1422)</f>
        <v>#DIV/0!</v>
      </c>
      <c r="BD1422" s="5" t="s">
        <v>1252</v>
      </c>
    </row>
    <row r="1423" spans="1:57">
      <c r="A1423" s="4" t="s">
        <v>1253</v>
      </c>
      <c r="X1423" s="4" t="s">
        <v>1077</v>
      </c>
      <c r="BC1423" s="9" t="e">
        <f>AVERAGE(AV1423:AX1423)</f>
        <v>#DIV/0!</v>
      </c>
      <c r="BD1423" s="5" t="s">
        <v>31</v>
      </c>
    </row>
    <row r="1424" spans="1:57" s="1" customFormat="1">
      <c r="A1424" s="1" t="s">
        <v>1186</v>
      </c>
      <c r="C1424" s="331"/>
      <c r="D1424" s="331"/>
      <c r="F1424" s="331"/>
      <c r="H1424" s="331"/>
      <c r="J1424" s="331"/>
      <c r="K1424" s="331"/>
      <c r="P1424" s="331"/>
      <c r="Q1424" s="331"/>
      <c r="T1424" s="31"/>
      <c r="U1424" s="31"/>
      <c r="X1424" s="1" t="s">
        <v>1221</v>
      </c>
      <c r="AL1424" s="331"/>
      <c r="BB1424" s="331"/>
      <c r="BC1424" s="7">
        <f>AVERAGE(AV1428:AX1428)</f>
        <v>470.5745</v>
      </c>
      <c r="BD1424" s="331">
        <v>342</v>
      </c>
      <c r="BE1424" s="331"/>
    </row>
    <row r="1425" spans="1:57" s="1" customFormat="1">
      <c r="A1425" s="1" t="s">
        <v>1186</v>
      </c>
      <c r="C1425" s="331"/>
      <c r="D1425" s="331"/>
      <c r="F1425" s="331"/>
      <c r="H1425" s="331"/>
      <c r="J1425" s="331"/>
      <c r="K1425" s="331"/>
      <c r="P1425" s="331"/>
      <c r="Q1425" s="331"/>
      <c r="T1425" s="31"/>
      <c r="U1425" s="31"/>
      <c r="X1425" s="1" t="s">
        <v>1222</v>
      </c>
      <c r="AL1425" s="331"/>
      <c r="BB1425" s="331"/>
      <c r="BC1425" s="7" t="e">
        <f>AVERAGE(AV1429:AX1429)</f>
        <v>#DIV/0!</v>
      </c>
      <c r="BD1425" s="331">
        <v>398</v>
      </c>
      <c r="BE1425" s="331"/>
    </row>
    <row r="1426" spans="1:57">
      <c r="A1426" s="1" t="s">
        <v>1186</v>
      </c>
      <c r="B1426" s="1"/>
      <c r="C1426" s="331"/>
      <c r="D1426" s="331"/>
      <c r="E1426" s="1"/>
      <c r="F1426" s="331"/>
      <c r="G1426" s="1"/>
      <c r="H1426" s="331"/>
      <c r="I1426" s="1"/>
      <c r="J1426" s="331"/>
      <c r="K1426" s="331"/>
      <c r="L1426" s="1"/>
      <c r="M1426" s="1"/>
      <c r="N1426" s="1"/>
      <c r="O1426" s="1"/>
      <c r="P1426" s="331"/>
      <c r="Q1426" s="331"/>
      <c r="R1426" s="1"/>
      <c r="S1426" s="1"/>
      <c r="T1426" s="31"/>
      <c r="U1426" s="31"/>
      <c r="V1426" s="1"/>
      <c r="W1426" s="1"/>
      <c r="X1426" s="1"/>
      <c r="Y1426" s="4" t="s">
        <v>1222</v>
      </c>
      <c r="AW1426" s="4"/>
      <c r="AX1426" s="4"/>
      <c r="AY1426" s="4"/>
      <c r="AZ1426" s="4"/>
      <c r="BA1426" s="4"/>
      <c r="BC1426" s="9" t="e">
        <f>AVERAGE(#REF!)</f>
        <v>#REF!</v>
      </c>
      <c r="BD1426" s="9">
        <v>396.51828333333333</v>
      </c>
    </row>
    <row r="1427" spans="1:57">
      <c r="A1427" s="1" t="s">
        <v>1186</v>
      </c>
      <c r="B1427" s="1"/>
      <c r="C1427" s="331"/>
      <c r="D1427" s="331"/>
      <c r="E1427" s="1"/>
      <c r="F1427" s="331"/>
      <c r="G1427" s="1"/>
      <c r="H1427" s="331"/>
      <c r="I1427" s="1"/>
      <c r="J1427" s="331"/>
      <c r="K1427" s="331"/>
      <c r="L1427" s="1"/>
      <c r="M1427" s="1"/>
      <c r="N1427" s="1"/>
      <c r="O1427" s="1"/>
      <c r="P1427" s="331"/>
      <c r="Q1427" s="331"/>
      <c r="R1427" s="1"/>
      <c r="S1427" s="1"/>
      <c r="T1427" s="31"/>
      <c r="U1427" s="31"/>
      <c r="V1427" s="1"/>
      <c r="W1427" s="1"/>
      <c r="X1427" s="1"/>
      <c r="Y1427" s="4" t="s">
        <v>1221</v>
      </c>
      <c r="AW1427" s="4"/>
      <c r="AX1427" s="4"/>
      <c r="AY1427" s="4"/>
      <c r="AZ1427" s="4"/>
      <c r="BA1427" s="4"/>
      <c r="BC1427" s="9" t="e">
        <f>AVERAGE(#REF!)</f>
        <v>#REF!</v>
      </c>
      <c r="BD1427" s="9">
        <v>342.25051666666673</v>
      </c>
    </row>
    <row r="1428" spans="1:57">
      <c r="A1428" s="4" t="s">
        <v>1254</v>
      </c>
      <c r="Y1428" s="4" t="s">
        <v>1077</v>
      </c>
      <c r="AW1428" s="9">
        <v>470.5745</v>
      </c>
      <c r="BC1428" s="9">
        <f>AVERAGE(AW1428:AY1428)</f>
        <v>470.5745</v>
      </c>
      <c r="BD1428" s="9" t="s">
        <v>31</v>
      </c>
    </row>
    <row r="1429" spans="1:57">
      <c r="A1429" s="4" t="s">
        <v>1153</v>
      </c>
      <c r="X1429" s="4" t="s">
        <v>1221</v>
      </c>
      <c r="BC1429" s="9" t="e">
        <f>AVERAGE(AV1429:AX1429)</f>
        <v>#DIV/0!</v>
      </c>
      <c r="BD1429" s="5" t="s">
        <v>31</v>
      </c>
    </row>
    <row r="1430" spans="1:57">
      <c r="A1430" s="4" t="s">
        <v>1153</v>
      </c>
      <c r="X1430" s="4" t="s">
        <v>1222</v>
      </c>
      <c r="BC1430" s="9" t="e">
        <f>AVERAGE(AV1430:AX1430)</f>
        <v>#DIV/0!</v>
      </c>
      <c r="BD1430" s="5" t="s">
        <v>31</v>
      </c>
    </row>
    <row r="1431" spans="1:57">
      <c r="A1431" s="1" t="s">
        <v>1255</v>
      </c>
      <c r="B1431" s="1"/>
      <c r="C1431" s="331"/>
      <c r="D1431" s="331"/>
      <c r="E1431" s="1"/>
      <c r="F1431" s="331"/>
      <c r="G1431" s="1"/>
      <c r="H1431" s="331"/>
      <c r="I1431" s="1"/>
      <c r="J1431" s="331"/>
      <c r="K1431" s="331"/>
      <c r="L1431" s="1"/>
      <c r="M1431" s="1"/>
      <c r="N1431" s="1"/>
      <c r="O1431" s="1"/>
      <c r="P1431" s="331"/>
      <c r="Q1431" s="331"/>
      <c r="R1431" s="1"/>
      <c r="S1431" s="1"/>
      <c r="T1431" s="31"/>
      <c r="U1431" s="31"/>
      <c r="V1431" s="1"/>
      <c r="W1431" s="1"/>
      <c r="X1431" s="1"/>
      <c r="Y1431" s="4" t="s">
        <v>1077</v>
      </c>
      <c r="AW1431" s="7">
        <v>370.47147500000011</v>
      </c>
      <c r="AX1431" s="9">
        <v>554.70304999999996</v>
      </c>
      <c r="BC1431" s="9">
        <f>AVERAGE(AW1431:AY1431)</f>
        <v>462.58726250000007</v>
      </c>
      <c r="BD1431" s="9" t="s">
        <v>1256</v>
      </c>
    </row>
    <row r="1432" spans="1:57">
      <c r="A1432" s="4" t="s">
        <v>1257</v>
      </c>
      <c r="Y1432" s="4" t="s">
        <v>1077</v>
      </c>
      <c r="AW1432" s="4"/>
      <c r="BC1432" s="9" t="e">
        <f>AVERAGE(AW1432:AY1432)</f>
        <v>#DIV/0!</v>
      </c>
      <c r="BD1432" s="9" t="s">
        <v>31</v>
      </c>
    </row>
    <row r="1433" spans="1:57">
      <c r="A1433" s="4" t="s">
        <v>1258</v>
      </c>
      <c r="X1433" s="4" t="s">
        <v>1077</v>
      </c>
      <c r="AW1433" s="4"/>
      <c r="BC1433" s="9" t="e">
        <f>AVERAGE(AV1433:AX1433)</f>
        <v>#DIV/0!</v>
      </c>
      <c r="BD1433" s="5" t="s">
        <v>1259</v>
      </c>
    </row>
    <row r="1434" spans="1:57">
      <c r="A1434" s="4" t="s">
        <v>1260</v>
      </c>
      <c r="X1434" s="4" t="s">
        <v>1077</v>
      </c>
      <c r="AV1434" s="9">
        <v>224.49020000000002</v>
      </c>
      <c r="AW1434" s="4"/>
      <c r="BC1434" s="9">
        <f>AVERAGE(AV1434:AX1434)</f>
        <v>224.49020000000002</v>
      </c>
      <c r="BD1434" s="5" t="s">
        <v>31</v>
      </c>
    </row>
    <row r="1435" spans="1:57">
      <c r="A1435" s="4" t="s">
        <v>1232</v>
      </c>
      <c r="Y1435" s="4" t="s">
        <v>1222</v>
      </c>
      <c r="BC1435" s="9" t="e">
        <f>AVERAGE(AW1435:AY1435)</f>
        <v>#DIV/0!</v>
      </c>
      <c r="BD1435" s="9" t="s">
        <v>31</v>
      </c>
    </row>
    <row r="1436" spans="1:57">
      <c r="A1436" s="4" t="s">
        <v>1232</v>
      </c>
      <c r="Y1436" s="4" t="s">
        <v>1221</v>
      </c>
      <c r="BC1436" s="9" t="e">
        <f>AVERAGE(AW1436:AY1436)</f>
        <v>#DIV/0!</v>
      </c>
      <c r="BD1436" s="9" t="s">
        <v>31</v>
      </c>
    </row>
    <row r="1437" spans="1:57">
      <c r="A1437" s="4" t="s">
        <v>1261</v>
      </c>
      <c r="Y1437" s="4" t="s">
        <v>1234</v>
      </c>
      <c r="AW1437" s="9">
        <v>317.94179999999994</v>
      </c>
      <c r="BC1437" s="9">
        <f>AVERAGE(AW1437:AY1437)</f>
        <v>317.94179999999994</v>
      </c>
      <c r="BD1437" s="9" t="s">
        <v>31</v>
      </c>
    </row>
    <row r="1438" spans="1:57">
      <c r="A1438" s="4" t="s">
        <v>1261</v>
      </c>
      <c r="Y1438" s="4" t="s">
        <v>1236</v>
      </c>
      <c r="AW1438" s="9">
        <v>307.01577500000002</v>
      </c>
      <c r="BC1438" s="9">
        <f>AVERAGE(AW1438:AY1438)</f>
        <v>307.01577500000002</v>
      </c>
      <c r="BD1438" s="9" t="s">
        <v>31</v>
      </c>
    </row>
    <row r="1439" spans="1:57" s="1" customFormat="1">
      <c r="A1439" s="1" t="s">
        <v>1191</v>
      </c>
      <c r="C1439" s="331"/>
      <c r="D1439" s="331"/>
      <c r="F1439" s="331"/>
      <c r="H1439" s="331"/>
      <c r="J1439" s="331"/>
      <c r="K1439" s="331"/>
      <c r="P1439" s="331"/>
      <c r="Q1439" s="331"/>
      <c r="T1439" s="31"/>
      <c r="U1439" s="31"/>
      <c r="X1439" s="1" t="s">
        <v>1077</v>
      </c>
      <c r="AL1439" s="331"/>
      <c r="AX1439" s="331"/>
      <c r="AY1439" s="331"/>
      <c r="AZ1439" s="331"/>
      <c r="BA1439" s="331"/>
      <c r="BB1439" s="331"/>
      <c r="BC1439" s="7" t="e">
        <f>AVERAGE(AV1439:AX1439)</f>
        <v>#DIV/0!</v>
      </c>
      <c r="BD1439" s="331" t="s">
        <v>967</v>
      </c>
      <c r="BE1439" s="331"/>
    </row>
    <row r="1440" spans="1:57">
      <c r="A1440" s="1" t="s">
        <v>1191</v>
      </c>
      <c r="B1440" s="1"/>
      <c r="C1440" s="331"/>
      <c r="D1440" s="331"/>
      <c r="E1440" s="1"/>
      <c r="F1440" s="331"/>
      <c r="G1440" s="1"/>
      <c r="H1440" s="331"/>
      <c r="I1440" s="1"/>
      <c r="J1440" s="331"/>
      <c r="K1440" s="331"/>
      <c r="L1440" s="1"/>
      <c r="M1440" s="1"/>
      <c r="N1440" s="1"/>
      <c r="O1440" s="1"/>
      <c r="P1440" s="331"/>
      <c r="Q1440" s="331"/>
      <c r="R1440" s="1"/>
      <c r="S1440" s="1"/>
      <c r="T1440" s="31"/>
      <c r="U1440" s="31"/>
      <c r="V1440" s="1"/>
      <c r="W1440" s="1"/>
      <c r="X1440" s="1"/>
      <c r="Y1440" s="4" t="s">
        <v>1077</v>
      </c>
      <c r="AW1440" s="4"/>
      <c r="BC1440" s="9" t="e">
        <f>AVERAGE(AW1440:AY1440)</f>
        <v>#DIV/0!</v>
      </c>
      <c r="BD1440" s="9" t="s">
        <v>31</v>
      </c>
    </row>
    <row r="1441" spans="1:56">
      <c r="A1441" t="s">
        <v>1262</v>
      </c>
      <c r="B1441"/>
      <c r="C1441" s="49"/>
      <c r="D1441" s="49"/>
      <c r="E1441"/>
      <c r="F1441" s="49"/>
      <c r="G1441"/>
      <c r="H1441" s="49"/>
      <c r="I1441"/>
      <c r="J1441" s="49"/>
      <c r="K1441" s="49"/>
      <c r="L1441"/>
      <c r="M1441"/>
      <c r="N1441"/>
      <c r="O1441"/>
      <c r="P1441" s="49"/>
      <c r="Q1441" s="49"/>
      <c r="R1441"/>
      <c r="S1441"/>
      <c r="T1441" s="33"/>
      <c r="U1441" s="33"/>
      <c r="V1441"/>
      <c r="W1441"/>
      <c r="X1441" s="4" t="s">
        <v>1236</v>
      </c>
      <c r="BC1441" s="9" t="e">
        <f>AVERAGE(AV1446:AX1446)</f>
        <v>#DIV/0!</v>
      </c>
      <c r="BD1441" s="5">
        <v>187</v>
      </c>
    </row>
    <row r="1442" spans="1:56">
      <c r="A1442" s="4" t="s">
        <v>1262</v>
      </c>
      <c r="Y1442" s="4" t="s">
        <v>1234</v>
      </c>
      <c r="AW1442" s="4"/>
      <c r="AX1442" s="4"/>
      <c r="AY1442" s="4"/>
      <c r="BC1442" s="9" t="e">
        <f>AVERAGE(#REF!)</f>
        <v>#REF!</v>
      </c>
      <c r="BD1442" s="9">
        <v>261.94822500000004</v>
      </c>
    </row>
    <row r="1443" spans="1:56">
      <c r="A1443" s="4" t="s">
        <v>1262</v>
      </c>
      <c r="Y1443" s="4" t="s">
        <v>1236</v>
      </c>
      <c r="AW1443" s="4"/>
      <c r="AX1443" s="4"/>
      <c r="AY1443" s="4"/>
      <c r="BC1443" s="9" t="e">
        <f>AVERAGE(AW1445:AY1445)</f>
        <v>#DIV/0!</v>
      </c>
      <c r="BD1443" s="9">
        <v>156.96257500000004</v>
      </c>
    </row>
    <row r="1444" spans="1:56" ht="18">
      <c r="A1444" t="s">
        <v>1233</v>
      </c>
      <c r="B1444"/>
      <c r="C1444" s="49"/>
      <c r="D1444" s="49"/>
      <c r="E1444"/>
      <c r="F1444" s="49"/>
      <c r="G1444"/>
      <c r="H1444" s="49"/>
      <c r="I1444"/>
      <c r="J1444" s="49"/>
      <c r="K1444" s="49"/>
      <c r="L1444"/>
      <c r="M1444"/>
      <c r="N1444"/>
      <c r="O1444"/>
      <c r="P1444" s="49"/>
      <c r="Q1444" s="49"/>
      <c r="R1444"/>
      <c r="S1444"/>
      <c r="T1444" s="33"/>
      <c r="U1444" s="33"/>
      <c r="V1444"/>
      <c r="W1444"/>
      <c r="X1444" s="4" t="s">
        <v>1234</v>
      </c>
      <c r="BC1444" s="9">
        <f>AVERAGE(AV1445:AX1445)</f>
        <v>488.42832500000009</v>
      </c>
      <c r="BD1444" s="5">
        <v>276</v>
      </c>
    </row>
    <row r="1445" spans="1:56">
      <c r="A1445" s="4" t="s">
        <v>1193</v>
      </c>
      <c r="X1445" s="4" t="s">
        <v>1077</v>
      </c>
      <c r="AV1445" s="9">
        <v>488.42832500000009</v>
      </c>
      <c r="BC1445" s="9">
        <f>AVERAGE(AV1445:AX1445)</f>
        <v>488.42832500000009</v>
      </c>
      <c r="BD1445" s="5" t="s">
        <v>31</v>
      </c>
    </row>
    <row r="1446" spans="1:56">
      <c r="A1446" s="4" t="s">
        <v>1194</v>
      </c>
      <c r="X1446" s="4" t="s">
        <v>1221</v>
      </c>
      <c r="BC1446" s="9" t="e">
        <f>AVERAGE(AV1450:AX1450)</f>
        <v>#DIV/0!</v>
      </c>
      <c r="BD1446" s="5">
        <v>276</v>
      </c>
    </row>
    <row r="1447" spans="1:56">
      <c r="A1447" s="4" t="s">
        <v>1194</v>
      </c>
      <c r="X1447" s="4" t="s">
        <v>1222</v>
      </c>
      <c r="BC1447" s="9" t="e">
        <f>AVERAGE(AV1451:AX1451)</f>
        <v>#DIV/0!</v>
      </c>
      <c r="BD1447" s="5">
        <v>358</v>
      </c>
    </row>
    <row r="1448" spans="1:56">
      <c r="A1448" s="4" t="s">
        <v>1194</v>
      </c>
      <c r="Y1448" s="4" t="s">
        <v>1222</v>
      </c>
      <c r="AW1448" s="4"/>
      <c r="AX1448" s="4"/>
      <c r="AY1448" s="4"/>
      <c r="AZ1448" s="4"/>
      <c r="BA1448" s="4"/>
      <c r="BC1448" s="9" t="e">
        <f>AVERAGE(#REF!)</f>
        <v>#REF!</v>
      </c>
      <c r="BD1448" s="9">
        <v>332.21503333333334</v>
      </c>
    </row>
    <row r="1449" spans="1:56">
      <c r="A1449" s="4" t="s">
        <v>1194</v>
      </c>
      <c r="Y1449" s="4" t="s">
        <v>1221</v>
      </c>
      <c r="AW1449" s="4"/>
      <c r="AX1449" s="4"/>
      <c r="AY1449" s="4"/>
      <c r="AZ1449" s="4"/>
      <c r="BA1449" s="4"/>
      <c r="BC1449" s="9" t="e">
        <f>AVERAGE(#REF!)</f>
        <v>#REF!</v>
      </c>
      <c r="BD1449" s="9">
        <v>260.47422500000005</v>
      </c>
    </row>
    <row r="1450" spans="1:56">
      <c r="A1450" t="s">
        <v>1195</v>
      </c>
      <c r="B1450"/>
      <c r="C1450" s="49"/>
      <c r="D1450" s="49"/>
      <c r="E1450"/>
      <c r="F1450" s="49"/>
      <c r="G1450"/>
      <c r="H1450" s="49"/>
      <c r="I1450"/>
      <c r="J1450" s="49"/>
      <c r="K1450" s="49"/>
      <c r="L1450"/>
      <c r="M1450"/>
      <c r="N1450"/>
      <c r="O1450"/>
      <c r="P1450" s="49"/>
      <c r="Q1450" s="49"/>
      <c r="R1450"/>
      <c r="S1450"/>
      <c r="T1450" s="33"/>
      <c r="U1450" s="33"/>
      <c r="V1450"/>
      <c r="W1450"/>
      <c r="X1450" s="4" t="s">
        <v>1236</v>
      </c>
      <c r="BC1450" s="9" t="e">
        <f>AVERAGE(AV1450:AX1450)</f>
        <v>#DIV/0!</v>
      </c>
      <c r="BD1450" s="5" t="s">
        <v>1263</v>
      </c>
    </row>
    <row r="1451" spans="1:56">
      <c r="A1451" t="s">
        <v>1195</v>
      </c>
      <c r="B1451"/>
      <c r="C1451" s="49"/>
      <c r="D1451" s="49"/>
      <c r="E1451"/>
      <c r="F1451" s="49"/>
      <c r="G1451"/>
      <c r="H1451" s="49"/>
      <c r="I1451"/>
      <c r="J1451" s="49"/>
      <c r="K1451" s="49"/>
      <c r="L1451"/>
      <c r="M1451"/>
      <c r="N1451"/>
      <c r="O1451"/>
      <c r="P1451" s="49"/>
      <c r="Q1451" s="49"/>
      <c r="R1451"/>
      <c r="S1451"/>
      <c r="T1451" s="33"/>
      <c r="U1451" s="33"/>
      <c r="V1451"/>
      <c r="W1451"/>
      <c r="X1451" s="4" t="s">
        <v>1234</v>
      </c>
      <c r="BC1451" s="9" t="e">
        <f>AVERAGE(AV1451:AX1451)</f>
        <v>#DIV/0!</v>
      </c>
      <c r="BD1451" s="5" t="s">
        <v>518</v>
      </c>
    </row>
    <row r="1452" spans="1:56">
      <c r="A1452" s="4" t="s">
        <v>1195</v>
      </c>
      <c r="Y1452" s="4" t="s">
        <v>1234</v>
      </c>
      <c r="AW1452" s="4"/>
      <c r="BC1452" s="9" t="e">
        <f>AVERAGE(AW1452:AY1452)</f>
        <v>#DIV/0!</v>
      </c>
      <c r="BD1452" s="9" t="s">
        <v>31</v>
      </c>
    </row>
    <row r="1453" spans="1:56">
      <c r="A1453" s="4" t="s">
        <v>1195</v>
      </c>
      <c r="Y1453" s="4" t="s">
        <v>1236</v>
      </c>
      <c r="AW1453" s="4"/>
      <c r="BC1453" s="9" t="e">
        <f>AVERAGE(AW1453:AY1453)</f>
        <v>#DIV/0!</v>
      </c>
      <c r="BD1453" s="9" t="s">
        <v>31</v>
      </c>
    </row>
    <row r="1454" spans="1:56">
      <c r="A1454" s="4" t="s">
        <v>1264</v>
      </c>
      <c r="X1454" s="4" t="s">
        <v>1077</v>
      </c>
      <c r="AV1454" s="9">
        <v>216.97280000000001</v>
      </c>
      <c r="AW1454" s="9">
        <v>320.06067500000006</v>
      </c>
      <c r="AX1454" s="9">
        <v>345.61615</v>
      </c>
      <c r="AY1454" s="9">
        <v>197.42387500000001</v>
      </c>
      <c r="AZ1454" s="5">
        <v>212</v>
      </c>
      <c r="BA1454" s="5">
        <v>115</v>
      </c>
      <c r="BC1454" s="9">
        <f>AVERAGE(AV1454:AX1454)</f>
        <v>294.21654166666667</v>
      </c>
      <c r="BD1454" s="5">
        <v>294</v>
      </c>
    </row>
    <row r="1455" spans="1:56">
      <c r="A1455" s="4" t="s">
        <v>1264</v>
      </c>
      <c r="Y1455" s="4" t="s">
        <v>1077</v>
      </c>
      <c r="AW1455" s="4"/>
      <c r="AX1455" s="4"/>
      <c r="AY1455" s="4"/>
      <c r="AZ1455" s="4"/>
      <c r="BA1455" s="4"/>
      <c r="BC1455" s="9">
        <f>AVERAGE(AW1456:AY1456)</f>
        <v>321.23987499999998</v>
      </c>
      <c r="BD1455" s="9">
        <v>287.7002333333333</v>
      </c>
    </row>
    <row r="1456" spans="1:56">
      <c r="A1456" s="4" t="s">
        <v>1265</v>
      </c>
      <c r="Y1456" s="4" t="s">
        <v>1234</v>
      </c>
      <c r="AW1456" s="9">
        <v>321.23987499999998</v>
      </c>
      <c r="BC1456" s="9">
        <f>AVERAGE(AW1456:AY1456)</f>
        <v>321.23987499999998</v>
      </c>
      <c r="BD1456" s="9" t="s">
        <v>31</v>
      </c>
    </row>
    <row r="1457" spans="1:56">
      <c r="A1457" s="4" t="s">
        <v>1265</v>
      </c>
      <c r="Y1457" s="4" t="s">
        <v>1236</v>
      </c>
      <c r="AW1457" s="9">
        <v>313.16972500000003</v>
      </c>
      <c r="BC1457" s="9">
        <f>AVERAGE(AW1457:AY1457)</f>
        <v>313.16972500000003</v>
      </c>
      <c r="BD1457" s="9" t="s">
        <v>31</v>
      </c>
    </row>
    <row r="1458" spans="1:56">
      <c r="A1458" s="4" t="s">
        <v>1237</v>
      </c>
      <c r="X1458" s="4" t="s">
        <v>1221</v>
      </c>
      <c r="BC1458" s="9">
        <f>AVERAGE(AV1462:AX1462)</f>
        <v>246.50807500000002</v>
      </c>
      <c r="BD1458" s="5">
        <v>309</v>
      </c>
    </row>
    <row r="1459" spans="1:56">
      <c r="A1459" s="4" t="s">
        <v>1237</v>
      </c>
      <c r="X1459" s="4" t="s">
        <v>1222</v>
      </c>
      <c r="BC1459" s="9">
        <f>AVERAGE(AV1463:AX1463)</f>
        <v>239.15649999999999</v>
      </c>
      <c r="BD1459" s="5">
        <v>438</v>
      </c>
    </row>
    <row r="1460" spans="1:56">
      <c r="A1460" s="4" t="s">
        <v>1237</v>
      </c>
      <c r="Y1460" s="4" t="s">
        <v>1234</v>
      </c>
      <c r="AW1460" s="4"/>
      <c r="AX1460" s="4"/>
      <c r="AY1460" s="4"/>
      <c r="AZ1460" s="4"/>
      <c r="BA1460" s="4"/>
      <c r="BC1460" s="9" t="e">
        <f>AVERAGE(#REF!)</f>
        <v>#REF!</v>
      </c>
      <c r="BD1460" s="9">
        <v>425.95529166666665</v>
      </c>
    </row>
    <row r="1461" spans="1:56">
      <c r="A1461" s="4" t="s">
        <v>1237</v>
      </c>
      <c r="Y1461" s="4" t="s">
        <v>1236</v>
      </c>
      <c r="AW1461" s="4"/>
      <c r="AX1461" s="4"/>
      <c r="AY1461" s="4"/>
      <c r="AZ1461" s="4"/>
      <c r="BA1461" s="4"/>
      <c r="BC1461" s="9" t="e">
        <f>AVERAGE(#REF!)</f>
        <v>#REF!</v>
      </c>
      <c r="BD1461" s="9">
        <v>342.64358333333342</v>
      </c>
    </row>
    <row r="1462" spans="1:56">
      <c r="A1462" t="s">
        <v>1266</v>
      </c>
      <c r="B1462"/>
      <c r="C1462" s="49"/>
      <c r="D1462" s="49"/>
      <c r="E1462"/>
      <c r="F1462" s="49"/>
      <c r="G1462"/>
      <c r="H1462" s="49"/>
      <c r="I1462"/>
      <c r="J1462" s="49"/>
      <c r="K1462" s="49"/>
      <c r="L1462"/>
      <c r="M1462"/>
      <c r="N1462"/>
      <c r="O1462"/>
      <c r="P1462" s="49"/>
      <c r="Q1462" s="49"/>
      <c r="R1462"/>
      <c r="S1462"/>
      <c r="T1462" s="33"/>
      <c r="U1462" s="33"/>
      <c r="V1462"/>
      <c r="W1462"/>
      <c r="X1462" s="4" t="s">
        <v>1236</v>
      </c>
      <c r="AV1462" s="12">
        <v>246.50807500000002</v>
      </c>
      <c r="BC1462" s="9">
        <f>AVERAGE(AV1462:AX1462)</f>
        <v>246.50807500000002</v>
      </c>
      <c r="BD1462" s="5" t="s">
        <v>31</v>
      </c>
    </row>
    <row r="1463" spans="1:56">
      <c r="A1463" t="s">
        <v>1266</v>
      </c>
      <c r="B1463"/>
      <c r="C1463" s="49"/>
      <c r="D1463" s="49"/>
      <c r="E1463"/>
      <c r="F1463" s="49"/>
      <c r="G1463"/>
      <c r="H1463" s="49"/>
      <c r="I1463"/>
      <c r="J1463" s="49"/>
      <c r="K1463" s="49"/>
      <c r="L1463"/>
      <c r="M1463"/>
      <c r="N1463"/>
      <c r="O1463"/>
      <c r="P1463" s="49"/>
      <c r="Q1463" s="49"/>
      <c r="R1463"/>
      <c r="S1463"/>
      <c r="T1463" s="33"/>
      <c r="U1463" s="33"/>
      <c r="V1463"/>
      <c r="W1463"/>
      <c r="X1463" s="4" t="s">
        <v>1234</v>
      </c>
      <c r="AV1463" s="12">
        <v>239.15649999999999</v>
      </c>
      <c r="BC1463" s="9">
        <f>AVERAGE(AV1463:AX1463)</f>
        <v>239.15649999999999</v>
      </c>
      <c r="BD1463" s="5" t="s">
        <v>31</v>
      </c>
    </row>
    <row r="1464" spans="1:56">
      <c r="A1464" s="4" t="s">
        <v>1267</v>
      </c>
      <c r="Y1464" s="4" t="s">
        <v>1234</v>
      </c>
      <c r="AW1464" s="9">
        <v>303.31235000000004</v>
      </c>
      <c r="AX1464" s="9">
        <v>443.58187500000008</v>
      </c>
      <c r="AY1464" s="9">
        <v>240.20672500000003</v>
      </c>
      <c r="AZ1464" s="9">
        <v>368</v>
      </c>
      <c r="BC1464" s="9">
        <f>AVERAGE(AW1464:AY1464)</f>
        <v>329.03365000000002</v>
      </c>
      <c r="BD1464" s="9">
        <v>329.03365000000002</v>
      </c>
    </row>
    <row r="1465" spans="1:56">
      <c r="A1465" s="4" t="s">
        <v>1267</v>
      </c>
      <c r="Y1465" s="4" t="s">
        <v>1236</v>
      </c>
      <c r="AW1465" s="9">
        <v>315.69395000000009</v>
      </c>
      <c r="AX1465" s="9">
        <v>386.02217500000012</v>
      </c>
      <c r="AY1465" s="9">
        <v>197.42387499999998</v>
      </c>
      <c r="AZ1465" s="9">
        <v>337</v>
      </c>
      <c r="BC1465" s="9">
        <f>AVERAGE(AW1465:AY1465)</f>
        <v>299.71333333333337</v>
      </c>
      <c r="BD1465" s="9">
        <v>299.71333333333337</v>
      </c>
    </row>
    <row r="1466" spans="1:56">
      <c r="A1466" s="4" t="s">
        <v>1197</v>
      </c>
      <c r="X1466" s="4" t="s">
        <v>1077</v>
      </c>
      <c r="AW1466" s="4"/>
      <c r="AX1466" s="4"/>
      <c r="AY1466" s="4"/>
      <c r="AZ1466" s="4"/>
      <c r="BC1466" s="9" t="e">
        <f>AVERAGE(AV1468:AX1468)</f>
        <v>#DIV/0!</v>
      </c>
      <c r="BD1466" s="5">
        <v>252</v>
      </c>
    </row>
    <row r="1467" spans="1:56">
      <c r="A1467" s="4" t="s">
        <v>1197</v>
      </c>
      <c r="Y1467" s="4" t="s">
        <v>1077</v>
      </c>
      <c r="AW1467" s="4"/>
      <c r="AX1467" s="4"/>
      <c r="AY1467" s="4"/>
      <c r="AZ1467" s="4"/>
      <c r="BC1467" s="9" t="e">
        <f>AVERAGE(#REF!)</f>
        <v>#REF!</v>
      </c>
      <c r="BD1467" s="9">
        <v>214.99518333333333</v>
      </c>
    </row>
    <row r="1468" spans="1:56">
      <c r="A1468" s="4" t="s">
        <v>1198</v>
      </c>
      <c r="X1468" s="4" t="s">
        <v>1077</v>
      </c>
      <c r="AW1468" s="4"/>
      <c r="AX1468" s="4"/>
      <c r="AY1468" s="4"/>
      <c r="BC1468" s="9" t="e">
        <f>AVERAGE(AV1470:AX1470)</f>
        <v>#DIV/0!</v>
      </c>
      <c r="BD1468" s="5">
        <v>371</v>
      </c>
    </row>
    <row r="1469" spans="1:56">
      <c r="A1469" s="4" t="s">
        <v>1198</v>
      </c>
      <c r="Y1469" s="4" t="s">
        <v>1077</v>
      </c>
      <c r="AW1469" s="4"/>
      <c r="AX1469" s="4"/>
      <c r="AY1469" s="4"/>
      <c r="BC1469" s="9">
        <f>AVERAGE(AW1474:AY1474)</f>
        <v>266.81242500000008</v>
      </c>
      <c r="BD1469" s="9">
        <v>351.14365000000004</v>
      </c>
    </row>
    <row r="1470" spans="1:56">
      <c r="A1470" t="s">
        <v>1166</v>
      </c>
      <c r="B1470"/>
      <c r="C1470" s="49"/>
      <c r="D1470" s="49"/>
      <c r="E1470"/>
      <c r="F1470" s="49"/>
      <c r="G1470"/>
      <c r="H1470" s="49"/>
      <c r="I1470"/>
      <c r="J1470" s="49"/>
      <c r="K1470" s="49"/>
      <c r="L1470"/>
      <c r="M1470"/>
      <c r="N1470"/>
      <c r="O1470"/>
      <c r="P1470" s="49"/>
      <c r="Q1470" s="49"/>
      <c r="R1470"/>
      <c r="S1470"/>
      <c r="T1470" s="33"/>
      <c r="U1470" s="33"/>
      <c r="V1470"/>
      <c r="W1470"/>
      <c r="X1470" s="4" t="s">
        <v>1236</v>
      </c>
      <c r="BC1470" s="9">
        <f>AVERAGE(AV1474:AX1474)</f>
        <v>266.81242500000008</v>
      </c>
      <c r="BD1470" s="5">
        <v>397</v>
      </c>
    </row>
    <row r="1471" spans="1:56">
      <c r="A1471" t="s">
        <v>1166</v>
      </c>
      <c r="B1471"/>
      <c r="C1471" s="49"/>
      <c r="D1471" s="49"/>
      <c r="E1471"/>
      <c r="F1471" s="49"/>
      <c r="G1471"/>
      <c r="H1471" s="49"/>
      <c r="I1471"/>
      <c r="J1471" s="49"/>
      <c r="K1471" s="49"/>
      <c r="L1471"/>
      <c r="M1471"/>
      <c r="N1471"/>
      <c r="O1471"/>
      <c r="P1471" s="49"/>
      <c r="Q1471" s="49"/>
      <c r="R1471"/>
      <c r="S1471"/>
      <c r="T1471" s="33"/>
      <c r="U1471" s="33"/>
      <c r="V1471"/>
      <c r="W1471"/>
      <c r="X1471" s="4" t="s">
        <v>1234</v>
      </c>
      <c r="BC1471" s="9">
        <f>AVERAGE(AV1475:AX1475)</f>
        <v>215.63514500000002</v>
      </c>
      <c r="BD1471" s="5">
        <v>412</v>
      </c>
    </row>
    <row r="1472" spans="1:56">
      <c r="A1472" s="4" t="s">
        <v>1166</v>
      </c>
      <c r="Y1472" s="4" t="s">
        <v>1234</v>
      </c>
      <c r="AW1472" s="4"/>
      <c r="AX1472" s="4"/>
      <c r="AY1472" s="4"/>
      <c r="AZ1472" s="4"/>
      <c r="BA1472" s="4"/>
      <c r="BC1472" s="9" t="e">
        <f>AVERAGE(#REF!)</f>
        <v>#REF!</v>
      </c>
      <c r="BD1472" s="9">
        <v>359.8341083333334</v>
      </c>
    </row>
    <row r="1473" spans="1:56">
      <c r="A1473" s="4" t="s">
        <v>1166</v>
      </c>
      <c r="Y1473" s="4" t="s">
        <v>1236</v>
      </c>
      <c r="AW1473" s="4"/>
      <c r="AX1473" s="4"/>
      <c r="AY1473" s="4"/>
      <c r="AZ1473" s="4"/>
      <c r="BA1473" s="4"/>
      <c r="BC1473" s="9" t="e">
        <f>AVERAGE(#REF!)</f>
        <v>#REF!</v>
      </c>
      <c r="BD1473" s="9">
        <v>353.23181666666665</v>
      </c>
    </row>
    <row r="1474" spans="1:56">
      <c r="A1474" s="4" t="s">
        <v>1268</v>
      </c>
      <c r="Y1474" s="4" t="s">
        <v>1234</v>
      </c>
      <c r="AW1474" s="9">
        <v>266.81242500000008</v>
      </c>
      <c r="BC1474" s="9">
        <f>AVERAGE(AW1474:AY1474)</f>
        <v>266.81242500000008</v>
      </c>
      <c r="BD1474" s="9" t="s">
        <v>31</v>
      </c>
    </row>
    <row r="1475" spans="1:56">
      <c r="A1475" s="4" t="s">
        <v>1268</v>
      </c>
      <c r="Y1475" s="4" t="s">
        <v>1236</v>
      </c>
      <c r="AW1475" s="9">
        <v>215.63514500000002</v>
      </c>
      <c r="BC1475" s="9">
        <f>AVERAGE(AW1475:AY1475)</f>
        <v>215.63514500000002</v>
      </c>
      <c r="BD1475" s="9" t="s">
        <v>31</v>
      </c>
    </row>
    <row r="1476" spans="1:56">
      <c r="A1476" s="4" t="s">
        <v>1199</v>
      </c>
      <c r="X1476" s="4" t="s">
        <v>1221</v>
      </c>
      <c r="BC1476" s="9">
        <f>AVERAGE(AV1480:AX1480)</f>
        <v>226.08703333333335</v>
      </c>
      <c r="BD1476" s="5">
        <v>254</v>
      </c>
    </row>
    <row r="1477" spans="1:56">
      <c r="A1477" s="4" t="s">
        <v>1199</v>
      </c>
      <c r="X1477" s="4" t="s">
        <v>1222</v>
      </c>
      <c r="BC1477" s="9">
        <f>AVERAGE(AV1481:AX1481)</f>
        <v>282.39383333333336</v>
      </c>
      <c r="BD1477" s="5">
        <v>329</v>
      </c>
    </row>
    <row r="1478" spans="1:56">
      <c r="A1478" s="4" t="s">
        <v>1199</v>
      </c>
      <c r="Y1478" s="4" t="s">
        <v>1222</v>
      </c>
      <c r="AW1478" s="4"/>
      <c r="AX1478" s="4"/>
      <c r="AY1478" s="4"/>
      <c r="AZ1478" s="4"/>
      <c r="BC1478" s="9" t="e">
        <f>AVERAGE(#REF!)</f>
        <v>#REF!</v>
      </c>
      <c r="BD1478" s="9">
        <v>298.19634166666674</v>
      </c>
    </row>
    <row r="1479" spans="1:56">
      <c r="A1479" s="4" t="s">
        <v>1199</v>
      </c>
      <c r="Y1479" s="4" t="s">
        <v>1221</v>
      </c>
      <c r="AW1479" s="4"/>
      <c r="AX1479" s="4"/>
      <c r="AY1479" s="4"/>
      <c r="AZ1479" s="4"/>
      <c r="BC1479" s="9" t="e">
        <f>AVERAGE(#REF!)</f>
        <v>#REF!</v>
      </c>
      <c r="BD1479" s="9">
        <v>245.19375833333336</v>
      </c>
    </row>
    <row r="1480" spans="1:56">
      <c r="A1480" t="s">
        <v>1269</v>
      </c>
      <c r="B1480"/>
      <c r="C1480" s="49"/>
      <c r="D1480" s="49"/>
      <c r="E1480"/>
      <c r="F1480" s="49"/>
      <c r="G1480"/>
      <c r="H1480" s="49"/>
      <c r="I1480"/>
      <c r="J1480" s="49"/>
      <c r="K1480" s="49"/>
      <c r="L1480"/>
      <c r="M1480"/>
      <c r="N1480"/>
      <c r="O1480"/>
      <c r="P1480" s="49"/>
      <c r="Q1480" s="49"/>
      <c r="R1480"/>
      <c r="S1480"/>
      <c r="T1480" s="33"/>
      <c r="U1480" s="33"/>
      <c r="V1480"/>
      <c r="W1480"/>
      <c r="X1480" s="4" t="s">
        <v>1236</v>
      </c>
      <c r="AV1480" s="12">
        <v>182.81285000000003</v>
      </c>
      <c r="AW1480" s="9">
        <v>226.99600000000001</v>
      </c>
      <c r="AX1480" s="9">
        <v>268.45225000000005</v>
      </c>
      <c r="AY1480" s="9">
        <v>262.16932500000001</v>
      </c>
      <c r="BC1480" s="9">
        <f>AVERAGE(AV1480:AX1480)</f>
        <v>226.08703333333335</v>
      </c>
      <c r="BD1480" s="5">
        <v>226</v>
      </c>
    </row>
    <row r="1481" spans="1:56">
      <c r="A1481" t="s">
        <v>1269</v>
      </c>
      <c r="B1481"/>
      <c r="C1481" s="49"/>
      <c r="D1481" s="49"/>
      <c r="E1481"/>
      <c r="F1481" s="49"/>
      <c r="G1481"/>
      <c r="H1481" s="49"/>
      <c r="I1481"/>
      <c r="J1481" s="49"/>
      <c r="K1481" s="49"/>
      <c r="L1481"/>
      <c r="M1481"/>
      <c r="N1481"/>
      <c r="O1481"/>
      <c r="P1481" s="49"/>
      <c r="Q1481" s="49"/>
      <c r="R1481"/>
      <c r="S1481"/>
      <c r="T1481" s="33"/>
      <c r="U1481" s="33"/>
      <c r="V1481"/>
      <c r="W1481"/>
      <c r="X1481" s="4" t="s">
        <v>1234</v>
      </c>
      <c r="AV1481" s="12">
        <v>249.12442500000006</v>
      </c>
      <c r="AW1481" s="9">
        <v>286.84039999999999</v>
      </c>
      <c r="AX1481" s="9">
        <v>311.21667500000001</v>
      </c>
      <c r="AY1481" s="9">
        <v>318.08920000000001</v>
      </c>
      <c r="BC1481" s="9">
        <f>AVERAGE(AV1481:AX1481)</f>
        <v>282.39383333333336</v>
      </c>
      <c r="BD1481" s="5">
        <v>282</v>
      </c>
    </row>
    <row r="1482" spans="1:56">
      <c r="A1482" s="4" t="s">
        <v>1269</v>
      </c>
      <c r="Y1482" s="4" t="s">
        <v>1234</v>
      </c>
      <c r="AW1482" s="4"/>
      <c r="AX1482" s="4"/>
      <c r="AY1482" s="4"/>
      <c r="BC1482" s="9" t="e">
        <f>AVERAGE(AW1485:AY1485)</f>
        <v>#DIV/0!</v>
      </c>
      <c r="BD1482" s="9">
        <v>305.38209166666667</v>
      </c>
    </row>
    <row r="1483" spans="1:56">
      <c r="A1483" s="4" t="s">
        <v>1269</v>
      </c>
      <c r="Y1483" s="4" t="s">
        <v>1236</v>
      </c>
      <c r="AW1483" s="4"/>
      <c r="AX1483" s="4"/>
      <c r="AY1483" s="4"/>
      <c r="AZ1483" s="4"/>
      <c r="BC1483" s="9" t="e">
        <f>AVERAGE(AW1484:AY1484)</f>
        <v>#DIV/0!</v>
      </c>
      <c r="BD1483" s="9">
        <v>252.53919166666665</v>
      </c>
    </row>
    <row r="1484" spans="1:56">
      <c r="A1484" s="4" t="s">
        <v>1270</v>
      </c>
      <c r="X1484" s="4" t="s">
        <v>1221</v>
      </c>
      <c r="BC1484" s="9">
        <f>AVERAGE(AV1488:AX1488)</f>
        <v>237.52895833333335</v>
      </c>
      <c r="BD1484" s="5">
        <v>344</v>
      </c>
    </row>
    <row r="1485" spans="1:56">
      <c r="A1485" s="4" t="s">
        <v>1270</v>
      </c>
      <c r="X1485" s="4" t="s">
        <v>1222</v>
      </c>
      <c r="BC1485" s="9">
        <f>AVERAGE(AV1489:AX1489)</f>
        <v>275.01564444444449</v>
      </c>
      <c r="BD1485" s="5">
        <v>457</v>
      </c>
    </row>
    <row r="1486" spans="1:56">
      <c r="A1486" s="4" t="s">
        <v>1270</v>
      </c>
      <c r="Y1486" s="4" t="s">
        <v>1234</v>
      </c>
      <c r="AW1486" s="4"/>
      <c r="AX1486" s="4"/>
      <c r="BC1486" s="9" t="e">
        <f>AVERAGE(AW1486:AY1486)</f>
        <v>#DIV/0!</v>
      </c>
      <c r="BD1486" s="9" t="s">
        <v>1271</v>
      </c>
    </row>
    <row r="1487" spans="1:56">
      <c r="A1487" s="4" t="s">
        <v>1270</v>
      </c>
      <c r="Y1487" s="4" t="s">
        <v>1236</v>
      </c>
      <c r="AW1487" s="4"/>
      <c r="AX1487" s="4"/>
      <c r="BC1487" s="9" t="e">
        <f>AVERAGE(AW1487:AY1487)</f>
        <v>#DIV/0!</v>
      </c>
      <c r="BD1487" s="9" t="s">
        <v>564</v>
      </c>
    </row>
    <row r="1488" spans="1:56">
      <c r="A1488" t="s">
        <v>1272</v>
      </c>
      <c r="B1488"/>
      <c r="C1488" s="49"/>
      <c r="D1488" s="49"/>
      <c r="E1488"/>
      <c r="F1488" s="49"/>
      <c r="G1488"/>
      <c r="H1488" s="49"/>
      <c r="I1488"/>
      <c r="J1488" s="49"/>
      <c r="K1488" s="49"/>
      <c r="L1488"/>
      <c r="M1488"/>
      <c r="N1488"/>
      <c r="O1488"/>
      <c r="P1488" s="49"/>
      <c r="Q1488" s="49"/>
      <c r="R1488"/>
      <c r="S1488"/>
      <c r="T1488" s="33"/>
      <c r="U1488" s="33"/>
      <c r="V1488"/>
      <c r="W1488"/>
      <c r="X1488" s="4" t="s">
        <v>1236</v>
      </c>
      <c r="AV1488" s="12">
        <v>181.35727500000007</v>
      </c>
      <c r="AW1488" s="9">
        <v>220.97102499999997</v>
      </c>
      <c r="AX1488" s="9">
        <v>310.25857500000006</v>
      </c>
      <c r="BC1488" s="9">
        <f>AVERAGE(AV1488:AX1488)</f>
        <v>237.52895833333335</v>
      </c>
      <c r="BD1488" s="5">
        <v>238</v>
      </c>
    </row>
    <row r="1489" spans="1:56">
      <c r="A1489" t="s">
        <v>1272</v>
      </c>
      <c r="B1489"/>
      <c r="C1489" s="49"/>
      <c r="D1489" s="49"/>
      <c r="E1489"/>
      <c r="F1489" s="49"/>
      <c r="G1489"/>
      <c r="H1489" s="49"/>
      <c r="I1489"/>
      <c r="J1489" s="49"/>
      <c r="K1489" s="49"/>
      <c r="L1489"/>
      <c r="M1489"/>
      <c r="N1489"/>
      <c r="O1489"/>
      <c r="P1489" s="49"/>
      <c r="Q1489" s="49"/>
      <c r="R1489"/>
      <c r="S1489"/>
      <c r="T1489" s="33"/>
      <c r="U1489" s="33"/>
      <c r="V1489"/>
      <c r="W1489"/>
      <c r="X1489" s="4" t="s">
        <v>1234</v>
      </c>
      <c r="AV1489" s="12">
        <v>225.18420833333334</v>
      </c>
      <c r="AW1489" s="9">
        <v>228.72795000000002</v>
      </c>
      <c r="AX1489" s="9">
        <v>371.13477500000005</v>
      </c>
      <c r="BC1489" s="9">
        <f>AVERAGE(AV1489:AX1489)</f>
        <v>275.01564444444449</v>
      </c>
      <c r="BD1489" s="5">
        <v>275</v>
      </c>
    </row>
    <row r="1490" spans="1:56">
      <c r="A1490" s="4" t="s">
        <v>1272</v>
      </c>
      <c r="Y1490" s="4" t="s">
        <v>1234</v>
      </c>
      <c r="AW1490" s="4"/>
      <c r="AX1490" s="4"/>
      <c r="BC1490" s="9" t="e">
        <f>AVERAGE(AW1490:AY1490)</f>
        <v>#DIV/0!</v>
      </c>
      <c r="BD1490" s="9" t="s">
        <v>1207</v>
      </c>
    </row>
    <row r="1491" spans="1:56">
      <c r="A1491" s="4" t="s">
        <v>1272</v>
      </c>
      <c r="Y1491" s="4" t="s">
        <v>1236</v>
      </c>
      <c r="AW1491" s="4"/>
      <c r="AX1491" s="4"/>
      <c r="BC1491" s="9" t="e">
        <f>AVERAGE(AW1491:AY1491)</f>
        <v>#DIV/0!</v>
      </c>
      <c r="BD1491" s="9" t="s">
        <v>1095</v>
      </c>
    </row>
    <row r="1492" spans="1:56">
      <c r="A1492" s="4" t="s">
        <v>1273</v>
      </c>
      <c r="Y1492" s="4" t="s">
        <v>1222</v>
      </c>
      <c r="AW1492" s="9">
        <v>303.58872500000001</v>
      </c>
      <c r="AX1492" s="9">
        <v>400.74374999999998</v>
      </c>
      <c r="BC1492" s="9">
        <f>AVERAGE(AW1492:AY1492)</f>
        <v>352.16623749999997</v>
      </c>
      <c r="BD1492" s="9" t="s">
        <v>1274</v>
      </c>
    </row>
    <row r="1493" spans="1:56">
      <c r="A1493" s="4" t="s">
        <v>1273</v>
      </c>
      <c r="Y1493" s="4" t="s">
        <v>1221</v>
      </c>
      <c r="AW1493" s="9">
        <v>238.01415000000003</v>
      </c>
      <c r="AX1493" s="9">
        <v>349.85390000000007</v>
      </c>
      <c r="BC1493" s="9">
        <f>AVERAGE(AW1493:AY1493)</f>
        <v>293.93402500000002</v>
      </c>
      <c r="BD1493" s="9" t="s">
        <v>1009</v>
      </c>
    </row>
    <row r="1494" spans="1:56">
      <c r="A1494" s="4" t="s">
        <v>1167</v>
      </c>
      <c r="X1494" s="4" t="s">
        <v>1221</v>
      </c>
      <c r="BC1494" s="9" t="e">
        <f>AVERAGE(AV1498:AX1498)</f>
        <v>#DIV/0!</v>
      </c>
      <c r="BD1494" s="5">
        <v>282</v>
      </c>
    </row>
    <row r="1495" spans="1:56">
      <c r="A1495" s="4" t="s">
        <v>1167</v>
      </c>
      <c r="X1495" s="4" t="s">
        <v>1222</v>
      </c>
      <c r="BC1495" s="9" t="e">
        <f>AVERAGE(AV1499:AX1499)</f>
        <v>#DIV/0!</v>
      </c>
      <c r="BD1495" s="5">
        <v>366</v>
      </c>
    </row>
    <row r="1496" spans="1:56">
      <c r="A1496" s="4" t="s">
        <v>1167</v>
      </c>
      <c r="Y1496" s="4" t="s">
        <v>1222</v>
      </c>
      <c r="AW1496" s="4"/>
      <c r="AX1496" s="4"/>
      <c r="AY1496" s="4"/>
      <c r="BC1496" s="9" t="e">
        <f>AVERAGE(#REF!)</f>
        <v>#REF!</v>
      </c>
      <c r="BD1496" s="9">
        <v>359.4717500000001</v>
      </c>
    </row>
    <row r="1497" spans="1:56">
      <c r="A1497" s="4" t="s">
        <v>1167</v>
      </c>
      <c r="Y1497" s="4" t="s">
        <v>1221</v>
      </c>
      <c r="AW1497" s="4"/>
      <c r="AX1497" s="4"/>
      <c r="AY1497" s="4"/>
      <c r="BC1497" s="9" t="e">
        <f>AVERAGE(#REF!)</f>
        <v>#REF!</v>
      </c>
      <c r="BD1497" s="9">
        <v>286.53945833333336</v>
      </c>
    </row>
    <row r="1498" spans="1:56">
      <c r="A1498" t="s">
        <v>1239</v>
      </c>
      <c r="B1498"/>
      <c r="C1498" s="49"/>
      <c r="D1498" s="49"/>
      <c r="E1498"/>
      <c r="F1498" s="49"/>
      <c r="G1498"/>
      <c r="H1498" s="49"/>
      <c r="I1498"/>
      <c r="J1498" s="49"/>
      <c r="K1498" s="49"/>
      <c r="L1498"/>
      <c r="M1498"/>
      <c r="N1498"/>
      <c r="O1498"/>
      <c r="P1498" s="49"/>
      <c r="Q1498" s="49"/>
      <c r="R1498"/>
      <c r="S1498"/>
      <c r="T1498" s="33"/>
      <c r="U1498" s="33"/>
      <c r="V1498"/>
      <c r="W1498"/>
      <c r="X1498" s="4" t="s">
        <v>1236</v>
      </c>
      <c r="BC1498" s="9" t="e">
        <f>AVERAGE(AV1502:AX1502)</f>
        <v>#DIV/0!</v>
      </c>
      <c r="BD1498" s="5">
        <v>346</v>
      </c>
    </row>
    <row r="1499" spans="1:56">
      <c r="A1499" t="s">
        <v>1239</v>
      </c>
      <c r="B1499"/>
      <c r="C1499" s="49"/>
      <c r="D1499" s="49"/>
      <c r="E1499"/>
      <c r="F1499" s="49"/>
      <c r="G1499"/>
      <c r="H1499" s="49"/>
      <c r="I1499"/>
      <c r="J1499" s="49"/>
      <c r="K1499" s="49"/>
      <c r="L1499"/>
      <c r="M1499"/>
      <c r="N1499"/>
      <c r="O1499"/>
      <c r="P1499" s="49"/>
      <c r="Q1499" s="49"/>
      <c r="R1499"/>
      <c r="S1499"/>
      <c r="T1499" s="33"/>
      <c r="U1499" s="33"/>
      <c r="V1499"/>
      <c r="W1499"/>
      <c r="X1499" s="4" t="s">
        <v>1234</v>
      </c>
      <c r="BC1499" s="9" t="e">
        <f>AVERAGE(AV1503:AX1503)</f>
        <v>#DIV/0!</v>
      </c>
      <c r="BD1499" s="5">
        <v>363</v>
      </c>
    </row>
    <row r="1500" spans="1:56">
      <c r="A1500" s="4" t="s">
        <v>1239</v>
      </c>
      <c r="Y1500" s="4" t="s">
        <v>1234</v>
      </c>
      <c r="AW1500" s="4"/>
      <c r="AX1500" s="4"/>
      <c r="BC1500" s="9" t="e">
        <f>AVERAGE(AW1500:AY1500)</f>
        <v>#DIV/0!</v>
      </c>
      <c r="BD1500" s="9" t="s">
        <v>1275</v>
      </c>
    </row>
    <row r="1501" spans="1:56">
      <c r="A1501" s="4" t="s">
        <v>1239</v>
      </c>
      <c r="Y1501" s="4" t="s">
        <v>1236</v>
      </c>
      <c r="AW1501" s="4"/>
      <c r="AX1501" s="4"/>
      <c r="BC1501" s="9" t="e">
        <f>AVERAGE(AW1501:AY1501)</f>
        <v>#DIV/0!</v>
      </c>
      <c r="BD1501" s="9" t="s">
        <v>68</v>
      </c>
    </row>
    <row r="1502" spans="1:56">
      <c r="A1502" s="4" t="s">
        <v>1200</v>
      </c>
      <c r="Y1502" s="4" t="s">
        <v>1222</v>
      </c>
      <c r="BC1502" s="9" t="e">
        <f>AVERAGE(AW1502:AY1502)</f>
        <v>#DIV/0!</v>
      </c>
      <c r="BD1502" s="9" t="s">
        <v>31</v>
      </c>
    </row>
    <row r="1503" spans="1:56">
      <c r="A1503" s="4" t="s">
        <v>1200</v>
      </c>
      <c r="Y1503" s="4" t="s">
        <v>1221</v>
      </c>
      <c r="BC1503" s="9" t="e">
        <f>AVERAGE(AW1503:AY1503)</f>
        <v>#DIV/0!</v>
      </c>
      <c r="BD1503" s="9" t="s">
        <v>31</v>
      </c>
    </row>
    <row r="1504" spans="1:56">
      <c r="A1504" s="4" t="s">
        <v>1202</v>
      </c>
      <c r="X1504" s="4" t="s">
        <v>1221</v>
      </c>
      <c r="BC1504" s="9" t="e">
        <f>AVERAGE(AV1508:AX1508)</f>
        <v>#DIV/0!</v>
      </c>
      <c r="BD1504" s="5">
        <v>291</v>
      </c>
    </row>
    <row r="1505" spans="1:56">
      <c r="A1505" s="4" t="s">
        <v>1202</v>
      </c>
      <c r="X1505" s="4" t="s">
        <v>1222</v>
      </c>
      <c r="BC1505" s="9" t="e">
        <f>AVERAGE(AV1509:AX1509)</f>
        <v>#DIV/0!</v>
      </c>
      <c r="BD1505" s="5">
        <v>366</v>
      </c>
    </row>
    <row r="1506" spans="1:56">
      <c r="A1506" s="4" t="s">
        <v>1202</v>
      </c>
      <c r="Y1506" s="4" t="s">
        <v>1222</v>
      </c>
      <c r="AW1506" s="4"/>
      <c r="AX1506" s="4"/>
      <c r="BC1506" s="9" t="e">
        <f>AVERAGE(AW1506:AY1506)</f>
        <v>#DIV/0!</v>
      </c>
      <c r="BD1506" s="9" t="s">
        <v>1276</v>
      </c>
    </row>
    <row r="1507" spans="1:56">
      <c r="A1507" s="4" t="s">
        <v>1202</v>
      </c>
      <c r="Y1507" s="4" t="s">
        <v>1221</v>
      </c>
      <c r="AW1507" s="4"/>
      <c r="AX1507" s="4"/>
      <c r="BC1507" s="9" t="e">
        <f>AVERAGE(AW1507:AY1507)</f>
        <v>#DIV/0!</v>
      </c>
      <c r="BD1507" s="9" t="s">
        <v>618</v>
      </c>
    </row>
    <row r="1508" spans="1:56">
      <c r="A1508" s="4" t="s">
        <v>1168</v>
      </c>
      <c r="X1508" s="4" t="s">
        <v>1221</v>
      </c>
      <c r="BC1508" s="9" t="e">
        <f>AVERAGE(AV1508:AX1508)</f>
        <v>#DIV/0!</v>
      </c>
      <c r="BD1508" s="5" t="s">
        <v>1207</v>
      </c>
    </row>
    <row r="1509" spans="1:56">
      <c r="A1509" s="4" t="s">
        <v>1168</v>
      </c>
      <c r="X1509" s="4" t="s">
        <v>1222</v>
      </c>
      <c r="BC1509" s="9" t="e">
        <f>AVERAGE(AV1509:AX1509)</f>
        <v>#DIV/0!</v>
      </c>
      <c r="BD1509" s="5" t="s">
        <v>720</v>
      </c>
    </row>
    <row r="1510" spans="1:56">
      <c r="A1510" s="4" t="s">
        <v>1168</v>
      </c>
      <c r="Y1510" s="4" t="s">
        <v>1222</v>
      </c>
      <c r="AW1510" s="4"/>
      <c r="BC1510" s="9" t="e">
        <f>AVERAGE(AW1510:AY1510)</f>
        <v>#DIV/0!</v>
      </c>
      <c r="BD1510" s="9" t="s">
        <v>31</v>
      </c>
    </row>
    <row r="1511" spans="1:56">
      <c r="A1511" s="4" t="s">
        <v>1168</v>
      </c>
      <c r="Y1511" s="4" t="s">
        <v>1221</v>
      </c>
      <c r="AW1511" s="4"/>
      <c r="BC1511" s="9" t="e">
        <f>AVERAGE(AW1511:AY1511)</f>
        <v>#DIV/0!</v>
      </c>
      <c r="BD1511" s="9" t="s">
        <v>31</v>
      </c>
    </row>
    <row r="1512" spans="1:56">
      <c r="A1512" s="4" t="s">
        <v>1277</v>
      </c>
      <c r="Y1512" s="4" t="s">
        <v>1222</v>
      </c>
      <c r="AW1512" s="9">
        <v>343.92105000000004</v>
      </c>
      <c r="BC1512" s="9">
        <f>AVERAGE(AW1512:AY1512)</f>
        <v>343.92105000000004</v>
      </c>
      <c r="BD1512" s="9" t="s">
        <v>31</v>
      </c>
    </row>
    <row r="1513" spans="1:56">
      <c r="A1513" s="4" t="s">
        <v>1277</v>
      </c>
      <c r="Y1513" s="4" t="s">
        <v>1221</v>
      </c>
      <c r="AW1513" s="9">
        <v>306.31562500000001</v>
      </c>
      <c r="BC1513" s="9">
        <f>AVERAGE(AW1513:AY1513)</f>
        <v>306.31562500000001</v>
      </c>
      <c r="BD1513" s="9" t="s">
        <v>31</v>
      </c>
    </row>
    <row r="1514" spans="1:56">
      <c r="A1514" s="4" t="s">
        <v>1278</v>
      </c>
      <c r="X1514" s="4" t="s">
        <v>1221</v>
      </c>
      <c r="AV1514" s="9">
        <v>310.5718</v>
      </c>
      <c r="BC1514" s="9">
        <f>AVERAGE(AV1514:AX1514)</f>
        <v>310.5718</v>
      </c>
      <c r="BD1514" s="5" t="s">
        <v>31</v>
      </c>
    </row>
    <row r="1515" spans="1:56">
      <c r="A1515" s="4" t="s">
        <v>1278</v>
      </c>
      <c r="X1515" s="4" t="s">
        <v>1222</v>
      </c>
      <c r="AV1515" s="9">
        <v>376.22007500000001</v>
      </c>
      <c r="BC1515" s="9">
        <f>AVERAGE(AV1515:AX1515)</f>
        <v>376.22007500000001</v>
      </c>
      <c r="BD1515" s="5" t="s">
        <v>31</v>
      </c>
    </row>
    <row r="1516" spans="1:56">
      <c r="A1516" s="4" t="s">
        <v>1279</v>
      </c>
      <c r="Y1516" s="4" t="s">
        <v>1222</v>
      </c>
      <c r="AW1516" s="9">
        <v>300.73284999999998</v>
      </c>
      <c r="BC1516" s="9">
        <f>AVERAGE(AW1516:AY1516)</f>
        <v>300.73284999999998</v>
      </c>
      <c r="BD1516" s="9" t="s">
        <v>31</v>
      </c>
    </row>
    <row r="1517" spans="1:56">
      <c r="A1517" s="4" t="s">
        <v>1279</v>
      </c>
      <c r="Y1517" s="4" t="s">
        <v>1221</v>
      </c>
      <c r="AW1517" s="9">
        <v>238.4047600000001</v>
      </c>
      <c r="BC1517" s="9">
        <f>AVERAGE(AW1517:AY1517)</f>
        <v>238.4047600000001</v>
      </c>
      <c r="BD1517" s="9" t="s">
        <v>31</v>
      </c>
    </row>
    <row r="1518" spans="1:56">
      <c r="A1518" s="4" t="s">
        <v>1280</v>
      </c>
      <c r="X1518" s="4" t="s">
        <v>1221</v>
      </c>
      <c r="AV1518" s="9">
        <v>159.21042500000001</v>
      </c>
      <c r="BC1518" s="9">
        <f>AVERAGE(AV1518:AX1518)</f>
        <v>159.21042500000001</v>
      </c>
      <c r="BD1518" s="5" t="s">
        <v>31</v>
      </c>
    </row>
    <row r="1519" spans="1:56">
      <c r="A1519" s="4" t="s">
        <v>1280</v>
      </c>
      <c r="X1519" s="4" t="s">
        <v>1222</v>
      </c>
      <c r="AV1519" s="9">
        <v>255.46262500000003</v>
      </c>
      <c r="BC1519" s="9">
        <f>AVERAGE(AV1519:AX1519)</f>
        <v>255.46262500000003</v>
      </c>
      <c r="BD1519" s="5" t="s">
        <v>31</v>
      </c>
    </row>
    <row r="1520" spans="1:56">
      <c r="A1520" t="s">
        <v>1281</v>
      </c>
      <c r="B1520"/>
      <c r="C1520" s="49"/>
      <c r="D1520" s="49"/>
      <c r="E1520"/>
      <c r="F1520" s="49"/>
      <c r="G1520"/>
      <c r="H1520" s="49"/>
      <c r="I1520"/>
      <c r="J1520" s="49"/>
      <c r="K1520" s="49"/>
      <c r="L1520"/>
      <c r="M1520"/>
      <c r="N1520"/>
      <c r="O1520"/>
      <c r="P1520" s="49"/>
      <c r="Q1520" s="49"/>
      <c r="R1520"/>
      <c r="S1520"/>
      <c r="T1520" s="33"/>
      <c r="U1520" s="33"/>
      <c r="V1520"/>
      <c r="W1520"/>
      <c r="X1520" s="4" t="s">
        <v>1236</v>
      </c>
      <c r="BC1520" s="9" t="e">
        <f>AVERAGE(AV1520:AX1520)</f>
        <v>#DIV/0!</v>
      </c>
      <c r="BD1520" s="5" t="s">
        <v>31</v>
      </c>
    </row>
    <row r="1521" spans="1:57" ht="18">
      <c r="A1521" t="s">
        <v>1282</v>
      </c>
      <c r="B1521"/>
      <c r="C1521" s="49"/>
      <c r="D1521" s="49"/>
      <c r="E1521"/>
      <c r="F1521" s="49"/>
      <c r="G1521"/>
      <c r="H1521" s="49"/>
      <c r="I1521"/>
      <c r="J1521" s="49"/>
      <c r="K1521" s="49"/>
      <c r="L1521"/>
      <c r="M1521"/>
      <c r="N1521"/>
      <c r="O1521"/>
      <c r="P1521" s="49"/>
      <c r="Q1521" s="49"/>
      <c r="R1521"/>
      <c r="S1521"/>
      <c r="T1521" s="33"/>
      <c r="U1521" s="33"/>
      <c r="V1521"/>
      <c r="W1521"/>
      <c r="X1521" s="4" t="s">
        <v>1234</v>
      </c>
      <c r="BC1521" s="9" t="e">
        <f>AVERAGE(AV1521:AX1521)</f>
        <v>#DIV/0!</v>
      </c>
      <c r="BD1521" s="5" t="s">
        <v>31</v>
      </c>
    </row>
    <row r="1522" spans="1:57">
      <c r="A1522" s="4" t="s">
        <v>1069</v>
      </c>
      <c r="Y1522" s="4" t="s">
        <v>1222</v>
      </c>
      <c r="AW1522" s="4"/>
      <c r="BC1522" s="9" t="e">
        <f>AVERAGE(AW1522:AY1522)</f>
        <v>#DIV/0!</v>
      </c>
      <c r="BD1522" s="9" t="s">
        <v>31</v>
      </c>
    </row>
    <row r="1523" spans="1:57">
      <c r="A1523" s="4" t="s">
        <v>1069</v>
      </c>
      <c r="Y1523" s="4" t="s">
        <v>1221</v>
      </c>
      <c r="AW1523" s="4"/>
      <c r="BC1523" s="9" t="e">
        <f>AVERAGE(AW1523:AY1523)</f>
        <v>#DIV/0!</v>
      </c>
      <c r="BD1523" s="9" t="s">
        <v>31</v>
      </c>
    </row>
    <row r="1524" spans="1:57" ht="15">
      <c r="A1524" s="4" t="s">
        <v>1283</v>
      </c>
      <c r="X1524" s="4" t="s">
        <v>1221</v>
      </c>
      <c r="BC1524" s="9" t="e">
        <f>AVERAGE(AV1524:AX1524)</f>
        <v>#DIV/0!</v>
      </c>
      <c r="BD1524" s="5" t="s">
        <v>1150</v>
      </c>
    </row>
    <row r="1525" spans="1:57" ht="15">
      <c r="A1525" s="4" t="s">
        <v>1283</v>
      </c>
      <c r="X1525" s="4" t="s">
        <v>1222</v>
      </c>
      <c r="BC1525" s="9" t="e">
        <f>AVERAGE(AV1525:AX1525)</f>
        <v>#DIV/0!</v>
      </c>
      <c r="BD1525" s="5" t="s">
        <v>704</v>
      </c>
    </row>
    <row r="1526" spans="1:57">
      <c r="A1526" s="4" t="s">
        <v>1284</v>
      </c>
      <c r="X1526" s="4" t="s">
        <v>1077</v>
      </c>
      <c r="AV1526" s="9">
        <v>230.97580000000002</v>
      </c>
      <c r="BC1526" s="9">
        <f>AVERAGE(AV1526:AX1526)</f>
        <v>230.97580000000002</v>
      </c>
      <c r="BD1526" s="5" t="s">
        <v>31</v>
      </c>
    </row>
    <row r="1527" spans="1:57">
      <c r="A1527" s="4" t="s">
        <v>1285</v>
      </c>
      <c r="Y1527" s="4" t="s">
        <v>1077</v>
      </c>
      <c r="AW1527" s="9">
        <v>408.85075000000012</v>
      </c>
      <c r="BC1527" s="9">
        <f>AVERAGE(AW1527:AY1527)</f>
        <v>408.85075000000012</v>
      </c>
      <c r="BD1527" s="9" t="s">
        <v>31</v>
      </c>
    </row>
    <row r="1528" spans="1:57">
      <c r="A1528" s="4" t="s">
        <v>1286</v>
      </c>
      <c r="Y1528" s="4" t="s">
        <v>1222</v>
      </c>
      <c r="AW1528" s="9">
        <v>451.32037500000001</v>
      </c>
      <c r="BC1528" s="9">
        <f>AVERAGE(AW1528:AY1528)</f>
        <v>451.32037500000001</v>
      </c>
      <c r="BD1528" s="9" t="s">
        <v>31</v>
      </c>
    </row>
    <row r="1529" spans="1:57">
      <c r="A1529" s="4" t="s">
        <v>1286</v>
      </c>
      <c r="Y1529" s="4" t="s">
        <v>1221</v>
      </c>
      <c r="AW1529" s="9">
        <v>324.15102500000006</v>
      </c>
      <c r="BC1529" s="9">
        <f>AVERAGE(AW1529:AY1529)</f>
        <v>324.15102500000006</v>
      </c>
      <c r="BD1529" s="9" t="s">
        <v>31</v>
      </c>
    </row>
    <row r="1530" spans="1:57" s="1" customFormat="1" ht="16">
      <c r="A1530" s="18" t="s">
        <v>1245</v>
      </c>
      <c r="B1530" s="18"/>
      <c r="C1530" s="34"/>
      <c r="D1530" s="34"/>
      <c r="E1530" s="18"/>
      <c r="F1530" s="34"/>
      <c r="G1530" s="18"/>
      <c r="H1530" s="34"/>
      <c r="I1530" s="18"/>
      <c r="J1530" s="34"/>
      <c r="K1530" s="34"/>
      <c r="L1530" s="18"/>
      <c r="M1530" s="18"/>
      <c r="N1530" s="18"/>
      <c r="O1530" s="18"/>
      <c r="P1530" s="34"/>
      <c r="Q1530" s="34"/>
      <c r="R1530" s="18"/>
      <c r="S1530" s="18"/>
      <c r="T1530" s="35"/>
      <c r="U1530" s="35"/>
      <c r="V1530" s="18"/>
      <c r="W1530" s="18"/>
      <c r="X1530" s="1" t="s">
        <v>1236</v>
      </c>
      <c r="AL1530" s="331"/>
      <c r="BB1530" s="331"/>
      <c r="BC1530" s="7">
        <f>AVERAGE(AV1534:AX1534)</f>
        <v>379.89586250000008</v>
      </c>
      <c r="BD1530" s="331">
        <v>388</v>
      </c>
      <c r="BE1530" s="331"/>
    </row>
    <row r="1531" spans="1:57" s="1" customFormat="1" ht="16">
      <c r="A1531" s="18" t="s">
        <v>1245</v>
      </c>
      <c r="B1531" s="18"/>
      <c r="C1531" s="34"/>
      <c r="D1531" s="34"/>
      <c r="E1531" s="18"/>
      <c r="F1531" s="34"/>
      <c r="G1531" s="18"/>
      <c r="H1531" s="34"/>
      <c r="I1531" s="18"/>
      <c r="J1531" s="34"/>
      <c r="K1531" s="34"/>
      <c r="L1531" s="18"/>
      <c r="M1531" s="18"/>
      <c r="N1531" s="18"/>
      <c r="O1531" s="18"/>
      <c r="P1531" s="34"/>
      <c r="Q1531" s="34"/>
      <c r="R1531" s="18"/>
      <c r="S1531" s="18"/>
      <c r="T1531" s="35"/>
      <c r="U1531" s="35"/>
      <c r="V1531" s="18"/>
      <c r="W1531" s="18"/>
      <c r="X1531" s="1" t="s">
        <v>1234</v>
      </c>
      <c r="AL1531" s="331"/>
      <c r="BB1531" s="331"/>
      <c r="BC1531" s="7">
        <f>AVERAGE(AV1535:AX1535)</f>
        <v>331.80108500000006</v>
      </c>
      <c r="BD1531" s="331">
        <v>412</v>
      </c>
      <c r="BE1531" s="331"/>
    </row>
    <row r="1532" spans="1:57">
      <c r="A1532" s="1" t="s">
        <v>1245</v>
      </c>
      <c r="B1532" s="1"/>
      <c r="C1532" s="331"/>
      <c r="D1532" s="331"/>
      <c r="E1532" s="1"/>
      <c r="F1532" s="331"/>
      <c r="G1532" s="1"/>
      <c r="H1532" s="331"/>
      <c r="I1532" s="1"/>
      <c r="J1532" s="331"/>
      <c r="K1532" s="331"/>
      <c r="L1532" s="1"/>
      <c r="M1532" s="1"/>
      <c r="N1532" s="1"/>
      <c r="O1532" s="1"/>
      <c r="P1532" s="331"/>
      <c r="Q1532" s="331"/>
      <c r="R1532" s="1"/>
      <c r="S1532" s="1"/>
      <c r="T1532" s="31"/>
      <c r="U1532" s="31"/>
      <c r="V1532" s="1"/>
      <c r="W1532" s="1"/>
      <c r="X1532" s="1"/>
      <c r="Y1532" s="4" t="s">
        <v>1234</v>
      </c>
      <c r="AW1532" s="4"/>
      <c r="AX1532" s="4"/>
      <c r="AY1532" s="4"/>
      <c r="AZ1532" s="4"/>
      <c r="BA1532" s="4"/>
      <c r="BC1532" s="9" t="e">
        <f>AVERAGE(#REF!)</f>
        <v>#REF!</v>
      </c>
      <c r="BD1532" s="9">
        <v>395.75057500000003</v>
      </c>
    </row>
    <row r="1533" spans="1:57">
      <c r="A1533" s="1" t="s">
        <v>1245</v>
      </c>
      <c r="B1533" s="1"/>
      <c r="C1533" s="331"/>
      <c r="D1533" s="331"/>
      <c r="E1533" s="1"/>
      <c r="F1533" s="331"/>
      <c r="G1533" s="1"/>
      <c r="H1533" s="331"/>
      <c r="I1533" s="1"/>
      <c r="J1533" s="331"/>
      <c r="K1533" s="331"/>
      <c r="L1533" s="1"/>
      <c r="M1533" s="1"/>
      <c r="N1533" s="1"/>
      <c r="O1533" s="1"/>
      <c r="P1533" s="331"/>
      <c r="Q1533" s="331"/>
      <c r="R1533" s="1"/>
      <c r="S1533" s="1"/>
      <c r="T1533" s="31"/>
      <c r="U1533" s="31"/>
      <c r="V1533" s="1"/>
      <c r="W1533" s="1"/>
      <c r="X1533" s="1"/>
      <c r="Y1533" s="4" t="s">
        <v>1236</v>
      </c>
      <c r="AW1533" s="4"/>
      <c r="AX1533" s="4"/>
      <c r="AY1533" s="4"/>
      <c r="AZ1533" s="4"/>
      <c r="BA1533" s="4"/>
      <c r="BC1533" s="9" t="e">
        <f>AVERAGE(#REF!)</f>
        <v>#REF!</v>
      </c>
      <c r="BD1533" s="9">
        <v>377.28258333333338</v>
      </c>
    </row>
    <row r="1534" spans="1:57">
      <c r="A1534" s="4" t="s">
        <v>1287</v>
      </c>
      <c r="Y1534" s="4" t="s">
        <v>1222</v>
      </c>
      <c r="AW1534" s="9">
        <v>331.5947250000001</v>
      </c>
      <c r="AX1534" s="9">
        <v>428.19700000000006</v>
      </c>
      <c r="AY1534" s="9">
        <v>200.88409000000004</v>
      </c>
      <c r="BC1534" s="9">
        <f>AVERAGE(AW1534:AY1534)</f>
        <v>320.22527166666674</v>
      </c>
      <c r="BD1534" s="9">
        <v>320.22527166666674</v>
      </c>
    </row>
    <row r="1535" spans="1:57">
      <c r="A1535" s="4" t="s">
        <v>1287</v>
      </c>
      <c r="Y1535" s="4" t="s">
        <v>1221</v>
      </c>
      <c r="AW1535" s="9">
        <v>288.78239500000007</v>
      </c>
      <c r="AX1535" s="9">
        <v>374.81977500000005</v>
      </c>
      <c r="AY1535" s="9">
        <v>174.41105000000002</v>
      </c>
      <c r="BC1535" s="9">
        <f>AVERAGE(AW1535:AY1535)</f>
        <v>279.33774000000005</v>
      </c>
      <c r="BD1535" s="9">
        <v>279.33774000000005</v>
      </c>
    </row>
    <row r="1536" spans="1:57" s="1" customFormat="1">
      <c r="A1536" s="1" t="s">
        <v>1288</v>
      </c>
      <c r="C1536" s="331"/>
      <c r="D1536" s="331"/>
      <c r="F1536" s="331"/>
      <c r="H1536" s="331"/>
      <c r="J1536" s="331"/>
      <c r="K1536" s="331"/>
      <c r="P1536" s="331"/>
      <c r="Q1536" s="331"/>
      <c r="T1536" s="31"/>
      <c r="U1536" s="31"/>
      <c r="X1536" s="1" t="s">
        <v>1221</v>
      </c>
      <c r="AL1536" s="331"/>
      <c r="AV1536" s="7">
        <v>168.51505000000006</v>
      </c>
      <c r="AW1536" s="7">
        <v>248.91438000000002</v>
      </c>
      <c r="AX1536" s="7">
        <v>279.61780000000005</v>
      </c>
      <c r="AY1536" s="331"/>
      <c r="AZ1536" s="331"/>
      <c r="BA1536" s="331"/>
      <c r="BB1536" s="331"/>
      <c r="BC1536" s="7">
        <f>AVERAGE(AV1536:AX1536)</f>
        <v>232.34907666666672</v>
      </c>
      <c r="BD1536" s="331">
        <v>232</v>
      </c>
      <c r="BE1536" s="331"/>
    </row>
    <row r="1537" spans="1:57" s="1" customFormat="1">
      <c r="A1537" s="1" t="s">
        <v>1288</v>
      </c>
      <c r="C1537" s="331"/>
      <c r="D1537" s="331"/>
      <c r="F1537" s="331"/>
      <c r="H1537" s="331"/>
      <c r="J1537" s="331"/>
      <c r="K1537" s="331"/>
      <c r="P1537" s="331"/>
      <c r="Q1537" s="331"/>
      <c r="T1537" s="31"/>
      <c r="U1537" s="31"/>
      <c r="X1537" s="1" t="s">
        <v>1222</v>
      </c>
      <c r="AL1537" s="331"/>
      <c r="AV1537" s="7">
        <v>262.18774999999999</v>
      </c>
      <c r="AW1537" s="7">
        <v>355.32612500000005</v>
      </c>
      <c r="AX1537" s="7">
        <v>334.63485000000009</v>
      </c>
      <c r="AY1537" s="331"/>
      <c r="AZ1537" s="331"/>
      <c r="BA1537" s="331"/>
      <c r="BB1537" s="331"/>
      <c r="BC1537" s="7">
        <f>AVERAGE(AV1537:AX1537)</f>
        <v>317.38290833333343</v>
      </c>
      <c r="BD1537" s="331">
        <v>317</v>
      </c>
      <c r="BE1537" s="331"/>
    </row>
    <row r="1538" spans="1:57">
      <c r="A1538" s="1" t="s">
        <v>1288</v>
      </c>
      <c r="B1538" s="1"/>
      <c r="C1538" s="331"/>
      <c r="D1538" s="331"/>
      <c r="E1538" s="1"/>
      <c r="F1538" s="331"/>
      <c r="G1538" s="1"/>
      <c r="H1538" s="331"/>
      <c r="I1538" s="1"/>
      <c r="J1538" s="331"/>
      <c r="K1538" s="331"/>
      <c r="L1538" s="1"/>
      <c r="M1538" s="1"/>
      <c r="N1538" s="1"/>
      <c r="O1538" s="1"/>
      <c r="P1538" s="331"/>
      <c r="Q1538" s="331"/>
      <c r="R1538" s="1"/>
      <c r="S1538" s="1"/>
      <c r="T1538" s="31"/>
      <c r="U1538" s="31"/>
      <c r="V1538" s="1"/>
      <c r="W1538" s="1"/>
      <c r="X1538" s="1"/>
      <c r="Y1538" s="4" t="s">
        <v>1222</v>
      </c>
      <c r="AW1538" s="4"/>
      <c r="AX1538" s="4"/>
      <c r="BC1538" s="9" t="e">
        <f>AVERAGE(AW1538:AY1538)</f>
        <v>#DIV/0!</v>
      </c>
      <c r="BD1538" s="9" t="s">
        <v>1289</v>
      </c>
    </row>
    <row r="1539" spans="1:57">
      <c r="A1539" s="1" t="s">
        <v>1288</v>
      </c>
      <c r="B1539" s="1"/>
      <c r="C1539" s="331"/>
      <c r="D1539" s="331"/>
      <c r="E1539" s="1"/>
      <c r="F1539" s="331"/>
      <c r="G1539" s="1"/>
      <c r="H1539" s="331"/>
      <c r="I1539" s="1"/>
      <c r="J1539" s="331"/>
      <c r="K1539" s="331"/>
      <c r="L1539" s="1"/>
      <c r="M1539" s="1"/>
      <c r="N1539" s="1"/>
      <c r="O1539" s="1"/>
      <c r="P1539" s="331"/>
      <c r="Q1539" s="331"/>
      <c r="R1539" s="1"/>
      <c r="S1539" s="1"/>
      <c r="T1539" s="31"/>
      <c r="U1539" s="31"/>
      <c r="V1539" s="1"/>
      <c r="W1539" s="1"/>
      <c r="X1539" s="1"/>
      <c r="Y1539" s="4" t="s">
        <v>1221</v>
      </c>
      <c r="AW1539" s="4"/>
      <c r="AX1539" s="4"/>
      <c r="BC1539" s="9" t="e">
        <f>AVERAGE(AW1539:AY1539)</f>
        <v>#DIV/0!</v>
      </c>
      <c r="BD1539" s="9" t="s">
        <v>605</v>
      </c>
    </row>
    <row r="1540" spans="1:57" s="1" customFormat="1">
      <c r="A1540" s="1" t="s">
        <v>1212</v>
      </c>
      <c r="C1540" s="331"/>
      <c r="D1540" s="331"/>
      <c r="F1540" s="331"/>
      <c r="H1540" s="331"/>
      <c r="J1540" s="331"/>
      <c r="K1540" s="331"/>
      <c r="P1540" s="331"/>
      <c r="Q1540" s="331"/>
      <c r="T1540" s="31"/>
      <c r="U1540" s="31"/>
      <c r="X1540" s="1" t="s">
        <v>1077</v>
      </c>
      <c r="AL1540" s="331"/>
      <c r="BB1540" s="331"/>
      <c r="BC1540" s="7" t="e">
        <f>AVERAGE(AV1542:AX1542)</f>
        <v>#DIV/0!</v>
      </c>
      <c r="BD1540" s="331">
        <v>242</v>
      </c>
      <c r="BE1540" s="331"/>
    </row>
    <row r="1541" spans="1:57">
      <c r="A1541" s="1" t="s">
        <v>1212</v>
      </c>
      <c r="B1541" s="1"/>
      <c r="C1541" s="331"/>
      <c r="D1541" s="331"/>
      <c r="E1541" s="1"/>
      <c r="F1541" s="331"/>
      <c r="G1541" s="1"/>
      <c r="H1541" s="331"/>
      <c r="I1541" s="1"/>
      <c r="J1541" s="331"/>
      <c r="K1541" s="331"/>
      <c r="L1541" s="1"/>
      <c r="M1541" s="1"/>
      <c r="N1541" s="1"/>
      <c r="O1541" s="1"/>
      <c r="P1541" s="331"/>
      <c r="Q1541" s="331"/>
      <c r="R1541" s="1"/>
      <c r="S1541" s="1"/>
      <c r="T1541" s="31"/>
      <c r="U1541" s="31"/>
      <c r="V1541" s="1"/>
      <c r="W1541" s="1"/>
      <c r="X1541" s="1"/>
      <c r="Y1541" s="4" t="s">
        <v>1077</v>
      </c>
      <c r="AW1541" s="4"/>
      <c r="AX1541" s="4"/>
      <c r="AY1541" s="4"/>
      <c r="AZ1541" s="4"/>
      <c r="BA1541" s="4"/>
      <c r="BC1541" s="9" t="e">
        <f>AVERAGE(AW1539:AY1539)</f>
        <v>#DIV/0!</v>
      </c>
      <c r="BD1541" s="9">
        <v>209.63350833333334</v>
      </c>
    </row>
    <row r="1542" spans="1:57" s="1" customFormat="1">
      <c r="A1542" s="1" t="s">
        <v>1213</v>
      </c>
      <c r="C1542" s="331"/>
      <c r="D1542" s="331"/>
      <c r="F1542" s="331"/>
      <c r="H1542" s="331"/>
      <c r="J1542" s="331"/>
      <c r="K1542" s="331"/>
      <c r="P1542" s="331"/>
      <c r="Q1542" s="331"/>
      <c r="T1542" s="31"/>
      <c r="U1542" s="31"/>
      <c r="X1542" s="1" t="s">
        <v>1077</v>
      </c>
      <c r="AL1542" s="331"/>
      <c r="BA1542" s="331"/>
      <c r="BB1542" s="331"/>
      <c r="BC1542" s="7" t="e">
        <f>AVERAGE(AV1547:AX1547)</f>
        <v>#DIV/0!</v>
      </c>
      <c r="BD1542" s="331">
        <v>214</v>
      </c>
      <c r="BE1542" s="331"/>
    </row>
    <row r="1543" spans="1:57">
      <c r="A1543" s="1" t="s">
        <v>1213</v>
      </c>
      <c r="B1543" s="1"/>
      <c r="C1543" s="331"/>
      <c r="D1543" s="331"/>
      <c r="E1543" s="1"/>
      <c r="F1543" s="331"/>
      <c r="G1543" s="1"/>
      <c r="H1543" s="331"/>
      <c r="I1543" s="1"/>
      <c r="J1543" s="331"/>
      <c r="K1543" s="331"/>
      <c r="L1543" s="1"/>
      <c r="M1543" s="1"/>
      <c r="N1543" s="1"/>
      <c r="O1543" s="1"/>
      <c r="P1543" s="331"/>
      <c r="Q1543" s="331"/>
      <c r="R1543" s="1"/>
      <c r="S1543" s="1"/>
      <c r="T1543" s="31"/>
      <c r="U1543" s="31"/>
      <c r="V1543" s="1"/>
      <c r="W1543" s="1"/>
      <c r="X1543" s="1"/>
      <c r="Y1543" s="4" t="s">
        <v>1077</v>
      </c>
      <c r="AW1543" s="4"/>
      <c r="AX1543" s="4"/>
      <c r="AY1543" s="4"/>
      <c r="AZ1543" s="4"/>
      <c r="BA1543" s="4"/>
      <c r="BC1543" s="9" t="e">
        <f>AVERAGE(#REF!)</f>
        <v>#REF!</v>
      </c>
      <c r="BD1543" s="9">
        <v>211.22420000000002</v>
      </c>
    </row>
    <row r="1544" spans="1:57">
      <c r="A1544" s="4" t="s">
        <v>1290</v>
      </c>
      <c r="Y1544" s="4" t="s">
        <v>1077</v>
      </c>
      <c r="AW1544" s="9">
        <v>309.76110000000006</v>
      </c>
      <c r="BC1544" s="9">
        <f>AVERAGE(AW1544:AY1544)</f>
        <v>309.76110000000006</v>
      </c>
      <c r="BD1544" s="9" t="s">
        <v>31</v>
      </c>
    </row>
    <row r="1545" spans="1:57">
      <c r="A1545" s="4" t="s">
        <v>1291</v>
      </c>
      <c r="Y1545" s="4" t="s">
        <v>1077</v>
      </c>
      <c r="AW1545" s="9">
        <v>230.662575</v>
      </c>
      <c r="BC1545" s="9">
        <f>AVERAGE(AW1545:AY1545)</f>
        <v>230.662575</v>
      </c>
      <c r="BD1545" s="9" t="s">
        <v>31</v>
      </c>
    </row>
    <row r="1546" spans="1:57">
      <c r="A1546" s="1" t="s">
        <v>1214</v>
      </c>
      <c r="B1546" s="1"/>
      <c r="C1546" s="331"/>
      <c r="D1546" s="331"/>
      <c r="E1546" s="1"/>
      <c r="F1546" s="331"/>
      <c r="G1546" s="1"/>
      <c r="H1546" s="331"/>
      <c r="I1546" s="1"/>
      <c r="J1546" s="331"/>
      <c r="K1546" s="331"/>
      <c r="L1546" s="1"/>
      <c r="M1546" s="1"/>
      <c r="N1546" s="1"/>
      <c r="O1546" s="1"/>
      <c r="P1546" s="331"/>
      <c r="Q1546" s="331"/>
      <c r="R1546" s="1"/>
      <c r="S1546" s="1"/>
      <c r="T1546" s="31"/>
      <c r="U1546" s="31"/>
      <c r="V1546" s="1"/>
      <c r="W1546" s="1"/>
      <c r="X1546" s="1"/>
      <c r="Y1546" s="4" t="s">
        <v>1077</v>
      </c>
      <c r="AW1546" s="7">
        <v>342.31807500000008</v>
      </c>
      <c r="BC1546" s="9">
        <f>AVERAGE(AW1546:AY1546)</f>
        <v>342.31807500000008</v>
      </c>
      <c r="BD1546" s="9" t="s">
        <v>31</v>
      </c>
    </row>
    <row r="1547" spans="1:57" s="1" customFormat="1">
      <c r="A1547" s="1" t="s">
        <v>1215</v>
      </c>
      <c r="C1547" s="331"/>
      <c r="D1547" s="331"/>
      <c r="F1547" s="331"/>
      <c r="H1547" s="331"/>
      <c r="J1547" s="331"/>
      <c r="K1547" s="331"/>
      <c r="P1547" s="331"/>
      <c r="Q1547" s="331"/>
      <c r="T1547" s="31"/>
      <c r="U1547" s="31"/>
      <c r="X1547" s="1" t="s">
        <v>1221</v>
      </c>
      <c r="AL1547" s="331"/>
      <c r="BB1547" s="331"/>
      <c r="BC1547" s="7">
        <f>AVERAGE(AV1551:AX1551)</f>
        <v>341.59028749999999</v>
      </c>
      <c r="BD1547" s="331">
        <v>252</v>
      </c>
      <c r="BE1547" s="331"/>
    </row>
    <row r="1548" spans="1:57" s="1" customFormat="1">
      <c r="A1548" s="1" t="s">
        <v>1215</v>
      </c>
      <c r="C1548" s="331"/>
      <c r="D1548" s="331"/>
      <c r="F1548" s="331"/>
      <c r="H1548" s="331"/>
      <c r="J1548" s="331"/>
      <c r="K1548" s="331"/>
      <c r="P1548" s="331"/>
      <c r="Q1548" s="331"/>
      <c r="T1548" s="31"/>
      <c r="U1548" s="31"/>
      <c r="X1548" s="1" t="s">
        <v>1222</v>
      </c>
      <c r="AL1548" s="331"/>
      <c r="BB1548" s="331"/>
      <c r="BC1548" s="7">
        <f>AVERAGE(AV1552:AX1552)</f>
        <v>381.76600000000002</v>
      </c>
      <c r="BD1548" s="331">
        <v>343</v>
      </c>
      <c r="BE1548" s="331"/>
    </row>
    <row r="1549" spans="1:57">
      <c r="A1549" s="1" t="s">
        <v>1215</v>
      </c>
      <c r="B1549" s="1"/>
      <c r="C1549" s="331"/>
      <c r="D1549" s="331"/>
      <c r="E1549" s="1"/>
      <c r="F1549" s="331"/>
      <c r="G1549" s="1"/>
      <c r="H1549" s="331"/>
      <c r="I1549" s="1"/>
      <c r="J1549" s="331"/>
      <c r="K1549" s="331"/>
      <c r="L1549" s="1"/>
      <c r="M1549" s="1"/>
      <c r="N1549" s="1"/>
      <c r="O1549" s="1"/>
      <c r="P1549" s="331"/>
      <c r="Q1549" s="331"/>
      <c r="R1549" s="1"/>
      <c r="S1549" s="1"/>
      <c r="T1549" s="31"/>
      <c r="U1549" s="31"/>
      <c r="V1549" s="1"/>
      <c r="W1549" s="1"/>
      <c r="X1549" s="1"/>
      <c r="Y1549" s="4" t="s">
        <v>1222</v>
      </c>
      <c r="AW1549" s="4"/>
      <c r="AX1549" s="4"/>
      <c r="AY1549" s="4"/>
      <c r="AZ1549" s="4"/>
      <c r="BA1549" s="4"/>
      <c r="BC1549" s="9" t="e">
        <f>AVERAGE(#REF!)</f>
        <v>#REF!</v>
      </c>
      <c r="BD1549" s="9">
        <v>337.69954166666668</v>
      </c>
    </row>
    <row r="1550" spans="1:57">
      <c r="A1550" s="1" t="s">
        <v>1215</v>
      </c>
      <c r="B1550" s="1"/>
      <c r="C1550" s="331"/>
      <c r="D1550" s="331"/>
      <c r="E1550" s="1"/>
      <c r="F1550" s="331"/>
      <c r="G1550" s="1"/>
      <c r="H1550" s="331"/>
      <c r="I1550" s="1"/>
      <c r="J1550" s="331"/>
      <c r="K1550" s="331"/>
      <c r="L1550" s="1"/>
      <c r="M1550" s="1"/>
      <c r="N1550" s="1"/>
      <c r="O1550" s="1"/>
      <c r="P1550" s="331"/>
      <c r="Q1550" s="331"/>
      <c r="R1550" s="1"/>
      <c r="S1550" s="1"/>
      <c r="T1550" s="31"/>
      <c r="U1550" s="31"/>
      <c r="V1550" s="1"/>
      <c r="W1550" s="1"/>
      <c r="X1550" s="1"/>
      <c r="Y1550" s="4" t="s">
        <v>1221</v>
      </c>
      <c r="AW1550" s="4"/>
      <c r="AX1550" s="4"/>
      <c r="AY1550" s="4"/>
      <c r="AZ1550" s="4"/>
      <c r="BA1550" s="4"/>
      <c r="BC1550" s="9" t="e">
        <f>AVERAGE(#REF!)</f>
        <v>#REF!</v>
      </c>
      <c r="BD1550" s="9">
        <v>247.35071166666671</v>
      </c>
    </row>
    <row r="1551" spans="1:57">
      <c r="A1551" s="1" t="s">
        <v>1292</v>
      </c>
      <c r="B1551" s="1"/>
      <c r="C1551" s="331"/>
      <c r="D1551" s="331"/>
      <c r="E1551" s="1"/>
      <c r="F1551" s="331"/>
      <c r="G1551" s="1"/>
      <c r="H1551" s="331"/>
      <c r="I1551" s="1"/>
      <c r="J1551" s="331"/>
      <c r="K1551" s="331"/>
      <c r="L1551" s="1"/>
      <c r="M1551" s="1"/>
      <c r="N1551" s="1"/>
      <c r="O1551" s="1"/>
      <c r="P1551" s="331"/>
      <c r="Q1551" s="331"/>
      <c r="R1551" s="1"/>
      <c r="S1551" s="1"/>
      <c r="T1551" s="31"/>
      <c r="U1551" s="31"/>
      <c r="V1551" s="1"/>
      <c r="W1551" s="1"/>
      <c r="X1551" s="1"/>
      <c r="Y1551" s="4" t="s">
        <v>1234</v>
      </c>
      <c r="AW1551" s="7">
        <v>248.35057500000002</v>
      </c>
      <c r="AX1551" s="9">
        <v>434.83</v>
      </c>
      <c r="AY1551" s="9">
        <v>228.15677500000004</v>
      </c>
      <c r="BC1551" s="9">
        <f>AVERAGE(AW1551:AY1551)</f>
        <v>303.77911666666665</v>
      </c>
      <c r="BD1551" s="9">
        <v>303.77911666666665</v>
      </c>
    </row>
    <row r="1552" spans="1:57">
      <c r="A1552" s="1" t="s">
        <v>1292</v>
      </c>
      <c r="B1552" s="1"/>
      <c r="C1552" s="331"/>
      <c r="D1552" s="331"/>
      <c r="E1552" s="1"/>
      <c r="F1552" s="331"/>
      <c r="G1552" s="1"/>
      <c r="H1552" s="331"/>
      <c r="I1552" s="1"/>
      <c r="J1552" s="331"/>
      <c r="K1552" s="331"/>
      <c r="L1552" s="1"/>
      <c r="M1552" s="1"/>
      <c r="N1552" s="1"/>
      <c r="O1552" s="1"/>
      <c r="P1552" s="331"/>
      <c r="Q1552" s="331"/>
      <c r="R1552" s="1"/>
      <c r="S1552" s="1"/>
      <c r="T1552" s="31"/>
      <c r="U1552" s="31"/>
      <c r="V1552" s="1"/>
      <c r="W1552" s="1"/>
      <c r="X1552" s="1"/>
      <c r="Y1552" s="4" t="s">
        <v>1236</v>
      </c>
      <c r="AW1552" s="7">
        <v>307.18160000000006</v>
      </c>
      <c r="AX1552" s="9">
        <v>456.35039999999998</v>
      </c>
      <c r="AY1552" s="9">
        <v>171.62887500000002</v>
      </c>
      <c r="BC1552" s="9">
        <f>AVERAGE(AW1552:AY1552)</f>
        <v>311.7202916666667</v>
      </c>
      <c r="BD1552" s="9">
        <v>311.7202916666667</v>
      </c>
    </row>
    <row r="1553" spans="1:56">
      <c r="A1553" s="4" t="s">
        <v>1293</v>
      </c>
      <c r="X1553" s="4" t="s">
        <v>1077</v>
      </c>
      <c r="AV1553" s="9">
        <v>172.05265</v>
      </c>
      <c r="BC1553" s="9">
        <f>AVERAGE(AV1553:AX1553)</f>
        <v>172.05265</v>
      </c>
      <c r="BD1553" s="5" t="s">
        <v>31</v>
      </c>
    </row>
    <row r="1554" spans="1:56">
      <c r="A1554" s="4" t="s">
        <v>1294</v>
      </c>
      <c r="Y1554" s="4" t="s">
        <v>1077</v>
      </c>
      <c r="AW1554" s="9">
        <v>175.82977500000004</v>
      </c>
      <c r="BC1554" s="9">
        <f>AVERAGE(AW1554:AY1554)</f>
        <v>175.82977500000004</v>
      </c>
      <c r="BD1554" s="9" t="s">
        <v>31</v>
      </c>
    </row>
    <row r="1555" spans="1:56">
      <c r="A1555" s="4" t="s">
        <v>1295</v>
      </c>
      <c r="Y1555" s="4" t="s">
        <v>1077</v>
      </c>
      <c r="AW1555" s="9">
        <v>244.51817500000004</v>
      </c>
      <c r="BC1555" s="9">
        <f>AVERAGE(AW1555:AY1555)</f>
        <v>244.51817500000004</v>
      </c>
      <c r="BD1555" s="9" t="s">
        <v>31</v>
      </c>
    </row>
    <row r="1556" spans="1:56">
      <c r="A1556" s="4" t="s">
        <v>1296</v>
      </c>
      <c r="Y1556" s="4" t="s">
        <v>1077</v>
      </c>
      <c r="AW1556" s="9">
        <v>253.25162499999999</v>
      </c>
      <c r="BC1556" s="9">
        <f>AVERAGE(AW1556:AY1556)</f>
        <v>253.25162499999999</v>
      </c>
      <c r="BD1556" s="9" t="s">
        <v>31</v>
      </c>
    </row>
    <row r="1557" spans="1:56">
      <c r="A1557" s="4" t="s">
        <v>1297</v>
      </c>
      <c r="X1557" s="4" t="s">
        <v>1221</v>
      </c>
      <c r="AV1557" s="9">
        <v>237.99572499999999</v>
      </c>
      <c r="BC1557" s="9">
        <f>AVERAGE(AV1557:AX1557)</f>
        <v>237.99572499999999</v>
      </c>
      <c r="BD1557" s="5" t="s">
        <v>31</v>
      </c>
    </row>
    <row r="1558" spans="1:56">
      <c r="A1558" s="4" t="s">
        <v>1297</v>
      </c>
      <c r="X1558" s="4" t="s">
        <v>1222</v>
      </c>
      <c r="AV1558" s="9">
        <v>363.72792500000003</v>
      </c>
      <c r="BC1558" s="9">
        <f>AVERAGE(AV1558:AX1558)</f>
        <v>363.72792500000003</v>
      </c>
      <c r="BD1558" s="5" t="s">
        <v>31</v>
      </c>
    </row>
    <row r="1559" spans="1:56">
      <c r="A1559" s="4" t="s">
        <v>1298</v>
      </c>
      <c r="Y1559" s="4" t="s">
        <v>1222</v>
      </c>
      <c r="AW1559" s="9">
        <v>344.87915000000004</v>
      </c>
      <c r="BC1559" s="9">
        <f>AVERAGE(AW1559:AY1559)</f>
        <v>344.87915000000004</v>
      </c>
      <c r="BD1559" s="9" t="s">
        <v>31</v>
      </c>
    </row>
    <row r="1560" spans="1:56">
      <c r="A1560" s="4" t="s">
        <v>1298</v>
      </c>
      <c r="Y1560" s="4" t="s">
        <v>1221</v>
      </c>
      <c r="AW1560" s="9">
        <v>285.84545000000003</v>
      </c>
      <c r="BC1560" s="9">
        <f>AVERAGE(AW1560:AY1560)</f>
        <v>285.84545000000003</v>
      </c>
      <c r="BD1560" s="9" t="s">
        <v>31</v>
      </c>
    </row>
    <row r="1561" spans="1:56">
      <c r="A1561" s="4" t="s">
        <v>1299</v>
      </c>
      <c r="Y1561" s="4" t="s">
        <v>1077</v>
      </c>
      <c r="AW1561" s="9">
        <v>301.32245000000006</v>
      </c>
      <c r="BC1561" s="9">
        <f>AVERAGE(AW1561:AY1561)</f>
        <v>301.32245000000006</v>
      </c>
      <c r="BD1561" s="9" t="s">
        <v>31</v>
      </c>
    </row>
    <row r="1562" spans="1:56">
      <c r="A1562" s="4" t="s">
        <v>1300</v>
      </c>
      <c r="Y1562" s="4" t="s">
        <v>1077</v>
      </c>
      <c r="AW1562" s="9">
        <v>184.50794999999999</v>
      </c>
      <c r="BC1562" s="9">
        <f>AVERAGE(AW1562:AY1562)</f>
        <v>184.50794999999999</v>
      </c>
      <c r="BD1562" s="9" t="s">
        <v>31</v>
      </c>
    </row>
    <row r="1563" spans="1:56">
      <c r="AW1563" s="9"/>
    </row>
  </sheetData>
  <sortState xmlns:xlrd2="http://schemas.microsoft.com/office/spreadsheetml/2017/richdata2" ref="A3:BH36">
    <sortCondition ref="A36"/>
  </sortState>
  <phoneticPr fontId="5" type="noConversion"/>
  <pageMargins left="0.75" right="0.75" top="1" bottom="1" header="0.5" footer="0.5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BR164"/>
  <sheetViews>
    <sheetView topLeftCell="A133" zoomScaleNormal="100" workbookViewId="0">
      <selection activeCell="T181" sqref="T181"/>
    </sheetView>
  </sheetViews>
  <sheetFormatPr baseColWidth="10" defaultColWidth="9.1640625" defaultRowHeight="13"/>
  <cols>
    <col min="1" max="1" width="27.83203125" style="53" customWidth="1"/>
    <col min="2" max="2" width="6.6640625" style="80" customWidth="1"/>
    <col min="3" max="3" width="1.83203125" style="80" customWidth="1"/>
    <col min="4" max="6" width="6.83203125" style="80" customWidth="1"/>
    <col min="7" max="7" width="1.83203125" style="80" customWidth="1"/>
    <col min="8" max="9" width="6.83203125" style="80" customWidth="1"/>
    <col min="10" max="10" width="5" style="80" customWidth="1"/>
    <col min="11" max="11" width="1.83203125" style="80" customWidth="1"/>
    <col min="12" max="13" width="6.83203125" style="80" customWidth="1"/>
    <col min="14" max="14" width="5" style="80" customWidth="1"/>
    <col min="15" max="15" width="1.83203125" style="80" customWidth="1"/>
    <col min="16" max="16384" width="9.1640625" style="53"/>
  </cols>
  <sheetData>
    <row r="1" spans="1:68" ht="14">
      <c r="A1" s="59" t="s">
        <v>217</v>
      </c>
      <c r="B1" s="54"/>
      <c r="C1" s="54"/>
      <c r="D1" s="54"/>
      <c r="E1" s="54"/>
      <c r="F1" s="54"/>
      <c r="G1" s="54"/>
      <c r="H1" s="54"/>
      <c r="I1" s="54"/>
      <c r="J1" s="54"/>
      <c r="K1" s="336"/>
      <c r="L1" s="54"/>
      <c r="M1" s="54"/>
      <c r="N1" s="54"/>
      <c r="O1" s="336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  <c r="AV1" s="344"/>
      <c r="AW1" s="344"/>
      <c r="AX1" s="344"/>
      <c r="AY1" s="344"/>
      <c r="AZ1" s="344"/>
      <c r="BA1" s="344"/>
      <c r="BB1" s="344"/>
      <c r="BC1" s="344"/>
      <c r="BD1" s="344"/>
      <c r="BE1" s="344"/>
      <c r="BF1" s="344"/>
      <c r="BG1" s="344"/>
      <c r="BH1" s="344"/>
      <c r="BI1" s="344"/>
      <c r="BJ1" s="344"/>
      <c r="BK1" s="344"/>
      <c r="BL1" s="344"/>
    </row>
    <row r="2" spans="1:68" ht="14">
      <c r="A2" s="59"/>
      <c r="B2" s="54"/>
      <c r="C2" s="54"/>
      <c r="D2" s="54"/>
      <c r="E2" s="54"/>
      <c r="F2" s="54"/>
      <c r="G2" s="54"/>
      <c r="H2" s="54"/>
      <c r="I2" s="54"/>
      <c r="J2" s="54"/>
      <c r="K2" s="336"/>
      <c r="L2" s="54"/>
      <c r="M2" s="54"/>
      <c r="N2" s="54"/>
      <c r="O2" s="336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  <c r="AF2" s="344"/>
      <c r="AG2" s="344"/>
      <c r="AH2" s="344"/>
      <c r="AI2" s="344"/>
      <c r="AJ2" s="344"/>
      <c r="AK2" s="344"/>
      <c r="AL2" s="344"/>
      <c r="AM2" s="344"/>
      <c r="AN2" s="344"/>
      <c r="AO2" s="344"/>
      <c r="AP2" s="344"/>
      <c r="AQ2" s="344"/>
      <c r="AR2" s="344"/>
      <c r="AS2" s="344"/>
      <c r="AT2" s="344"/>
      <c r="AU2" s="344"/>
      <c r="AV2" s="344"/>
      <c r="AW2" s="344"/>
      <c r="AX2" s="344"/>
      <c r="AY2" s="344"/>
      <c r="AZ2" s="344"/>
      <c r="BA2" s="344"/>
      <c r="BB2" s="344"/>
      <c r="BC2" s="344"/>
      <c r="BD2" s="344"/>
      <c r="BE2" s="344"/>
      <c r="BF2" s="344"/>
      <c r="BG2" s="344"/>
      <c r="BH2" s="344"/>
      <c r="BI2" s="344"/>
      <c r="BJ2" s="344"/>
      <c r="BK2" s="344"/>
      <c r="BL2" s="344"/>
    </row>
    <row r="3" spans="1:68" ht="14">
      <c r="A3" s="395" t="s">
        <v>1464</v>
      </c>
      <c r="B3" s="395"/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44"/>
      <c r="Q3" s="344"/>
      <c r="R3" s="344"/>
      <c r="S3" s="344"/>
      <c r="T3" s="344"/>
      <c r="U3" s="344"/>
      <c r="V3" s="344"/>
      <c r="W3" s="344"/>
      <c r="X3" s="344"/>
      <c r="Y3" s="344"/>
      <c r="Z3" s="344"/>
      <c r="AA3" s="344"/>
      <c r="AB3" s="344"/>
      <c r="AC3" s="344"/>
      <c r="AD3" s="344"/>
      <c r="AE3" s="344"/>
      <c r="AF3" s="344"/>
      <c r="AG3" s="344"/>
      <c r="AH3" s="344"/>
      <c r="AI3" s="344"/>
      <c r="AJ3" s="344"/>
      <c r="AK3" s="344"/>
      <c r="AL3" s="344"/>
      <c r="AM3" s="344"/>
      <c r="AN3" s="344"/>
      <c r="AO3" s="344"/>
      <c r="AP3" s="344"/>
      <c r="AQ3" s="344"/>
      <c r="AR3" s="344"/>
      <c r="AS3" s="344"/>
      <c r="AT3" s="344"/>
      <c r="AU3" s="344"/>
      <c r="AV3" s="344"/>
      <c r="AW3" s="344"/>
      <c r="AX3" s="344"/>
      <c r="AY3" s="344"/>
      <c r="AZ3" s="344"/>
      <c r="BA3" s="344"/>
      <c r="BB3" s="344"/>
      <c r="BC3" s="344"/>
      <c r="BD3" s="344"/>
      <c r="BE3" s="344"/>
      <c r="BF3" s="344"/>
      <c r="BG3" s="344"/>
      <c r="BH3" s="344"/>
      <c r="BI3" s="344"/>
      <c r="BJ3" s="344"/>
      <c r="BK3" s="344"/>
      <c r="BL3" s="344"/>
    </row>
    <row r="4" spans="1:68" ht="14">
      <c r="A4" s="395" t="s">
        <v>218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44"/>
      <c r="Q4" s="344"/>
      <c r="R4" s="344"/>
      <c r="S4" s="344"/>
      <c r="T4" s="344"/>
      <c r="U4" s="344"/>
      <c r="V4" s="344"/>
      <c r="W4" s="344"/>
      <c r="X4" s="344"/>
      <c r="Y4" s="344"/>
      <c r="Z4" s="344"/>
      <c r="AA4" s="344"/>
      <c r="AB4" s="344"/>
      <c r="AC4" s="344"/>
      <c r="AD4" s="344"/>
      <c r="AE4" s="344"/>
      <c r="AF4" s="344"/>
      <c r="AG4" s="344"/>
      <c r="AH4" s="344"/>
      <c r="AI4" s="344"/>
      <c r="AJ4" s="344"/>
      <c r="AK4" s="344"/>
      <c r="AL4" s="344"/>
      <c r="AM4" s="344"/>
      <c r="AN4" s="344"/>
      <c r="AO4" s="344"/>
      <c r="AP4" s="344"/>
      <c r="AQ4" s="344"/>
      <c r="AR4" s="344"/>
      <c r="AS4" s="344"/>
      <c r="AT4" s="344"/>
      <c r="AU4" s="344"/>
      <c r="AV4" s="344"/>
      <c r="AW4" s="344"/>
      <c r="AX4" s="344"/>
      <c r="AY4" s="344"/>
      <c r="AZ4" s="344"/>
      <c r="BA4" s="344"/>
      <c r="BB4" s="344"/>
      <c r="BC4" s="344"/>
      <c r="BD4" s="344"/>
      <c r="BE4" s="344"/>
      <c r="BF4" s="344"/>
      <c r="BG4" s="344"/>
      <c r="BH4" s="344"/>
      <c r="BI4" s="344"/>
      <c r="BJ4" s="344"/>
      <c r="BK4" s="344"/>
      <c r="BL4" s="344"/>
    </row>
    <row r="5" spans="1:68" ht="6.75" customHeight="1">
      <c r="A5" s="60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  <c r="AA5" s="344"/>
      <c r="AB5" s="344"/>
      <c r="AC5" s="344"/>
      <c r="AD5" s="344"/>
      <c r="AE5" s="344"/>
      <c r="AF5" s="344"/>
      <c r="AG5" s="344"/>
      <c r="AH5" s="344"/>
      <c r="AI5" s="344"/>
      <c r="AJ5" s="344"/>
      <c r="AK5" s="344"/>
      <c r="AL5" s="344"/>
      <c r="AM5" s="344"/>
      <c r="AN5" s="344"/>
      <c r="AO5" s="344"/>
      <c r="AP5" s="344"/>
      <c r="AQ5" s="344"/>
      <c r="AR5" s="344"/>
      <c r="AS5" s="344"/>
      <c r="AT5" s="344"/>
      <c r="AU5" s="344"/>
      <c r="AV5" s="344"/>
      <c r="AW5" s="344"/>
      <c r="AX5" s="344"/>
      <c r="AY5" s="344"/>
      <c r="AZ5" s="344"/>
      <c r="BA5" s="344"/>
      <c r="BB5" s="344"/>
      <c r="BC5" s="344"/>
      <c r="BD5" s="344"/>
      <c r="BE5" s="344"/>
      <c r="BF5" s="344"/>
      <c r="BG5" s="344"/>
      <c r="BH5" s="344"/>
      <c r="BI5" s="344"/>
      <c r="BJ5" s="344"/>
      <c r="BK5" s="344"/>
      <c r="BL5" s="344"/>
    </row>
    <row r="6" spans="1:68" ht="14">
      <c r="A6" s="62"/>
      <c r="B6" s="63" t="s">
        <v>219</v>
      </c>
      <c r="C6" s="63"/>
      <c r="D6" s="63">
        <v>2024</v>
      </c>
      <c r="E6" s="63">
        <v>2024</v>
      </c>
      <c r="F6" s="63">
        <v>2024</v>
      </c>
      <c r="G6" s="63"/>
      <c r="H6" s="63">
        <v>2023</v>
      </c>
      <c r="I6" s="63">
        <v>2023</v>
      </c>
      <c r="J6" s="63">
        <v>2023</v>
      </c>
      <c r="K6" s="63"/>
      <c r="L6" s="63">
        <v>2022</v>
      </c>
      <c r="M6" s="63">
        <v>2022</v>
      </c>
      <c r="N6" s="63">
        <v>2022</v>
      </c>
      <c r="O6" s="63"/>
      <c r="P6" s="63"/>
      <c r="Q6" s="80"/>
      <c r="R6" s="344"/>
      <c r="S6" s="344"/>
      <c r="T6" s="344"/>
      <c r="U6" s="344"/>
      <c r="V6" s="344"/>
      <c r="W6" s="344"/>
      <c r="X6" s="344"/>
      <c r="Y6" s="344"/>
      <c r="Z6" s="344"/>
      <c r="AA6" s="344"/>
      <c r="AB6" s="344"/>
      <c r="AC6" s="344"/>
      <c r="AD6" s="344"/>
      <c r="AE6" s="344"/>
      <c r="AF6" s="344"/>
      <c r="AG6" s="344"/>
      <c r="AH6" s="344"/>
      <c r="AI6" s="344"/>
      <c r="AJ6" s="344"/>
      <c r="AK6" s="344"/>
      <c r="AL6" s="344"/>
      <c r="AM6" s="344"/>
      <c r="AN6" s="344"/>
      <c r="AO6" s="344"/>
      <c r="AP6" s="344"/>
      <c r="AQ6" s="344"/>
      <c r="AR6" s="344"/>
      <c r="AS6" s="344"/>
      <c r="AT6" s="344"/>
      <c r="AU6" s="344"/>
      <c r="AV6" s="344"/>
      <c r="AW6" s="344"/>
      <c r="AX6" s="344"/>
      <c r="AY6" s="344"/>
      <c r="AZ6" s="344"/>
      <c r="BA6" s="344"/>
      <c r="BB6" s="344"/>
      <c r="BC6" s="344"/>
      <c r="BD6" s="344"/>
      <c r="BE6" s="344"/>
      <c r="BF6" s="344"/>
      <c r="BG6" s="344"/>
      <c r="BH6" s="344"/>
      <c r="BI6" s="344"/>
      <c r="BJ6" s="344"/>
      <c r="BK6" s="344"/>
      <c r="BL6" s="344"/>
      <c r="BM6" s="344"/>
      <c r="BN6" s="344"/>
      <c r="BO6" s="344"/>
      <c r="BP6" s="344"/>
    </row>
    <row r="7" spans="1:68" ht="14">
      <c r="A7" s="64" t="s">
        <v>13</v>
      </c>
      <c r="B7" s="65" t="s">
        <v>220</v>
      </c>
      <c r="C7" s="65"/>
      <c r="D7" s="66" t="s">
        <v>221</v>
      </c>
      <c r="E7" s="66" t="s">
        <v>222</v>
      </c>
      <c r="F7" s="66" t="s">
        <v>15</v>
      </c>
      <c r="G7" s="65"/>
      <c r="H7" s="66" t="s">
        <v>221</v>
      </c>
      <c r="I7" s="66" t="s">
        <v>222</v>
      </c>
      <c r="J7" s="66" t="s">
        <v>15</v>
      </c>
      <c r="K7" s="65"/>
      <c r="L7" s="66" t="s">
        <v>221</v>
      </c>
      <c r="M7" s="66" t="s">
        <v>222</v>
      </c>
      <c r="N7" s="66" t="s">
        <v>15</v>
      </c>
      <c r="O7" s="65"/>
      <c r="P7" s="65"/>
      <c r="Q7" s="347"/>
      <c r="R7" s="344"/>
      <c r="S7" s="344"/>
      <c r="T7" s="344"/>
      <c r="U7" s="344"/>
      <c r="V7" s="344"/>
      <c r="W7" s="344"/>
      <c r="X7" s="344"/>
      <c r="Y7" s="344"/>
      <c r="Z7" s="344"/>
      <c r="AA7" s="344"/>
      <c r="AB7" s="344"/>
      <c r="AC7" s="344"/>
      <c r="AD7" s="344"/>
      <c r="AE7" s="344"/>
      <c r="AF7" s="344"/>
      <c r="AG7" s="344"/>
      <c r="AH7" s="344"/>
      <c r="AI7" s="344"/>
      <c r="AJ7" s="344"/>
      <c r="AK7" s="344"/>
      <c r="AL7" s="344"/>
      <c r="AM7" s="344"/>
      <c r="AN7" s="344"/>
      <c r="AO7" s="344"/>
      <c r="AP7" s="344"/>
      <c r="AQ7" s="344"/>
      <c r="AR7" s="344"/>
      <c r="AS7" s="344"/>
      <c r="AT7" s="344"/>
      <c r="AU7" s="344"/>
      <c r="AV7" s="344"/>
      <c r="AW7" s="344"/>
      <c r="AX7" s="344"/>
      <c r="AY7" s="344"/>
      <c r="AZ7" s="344"/>
      <c r="BA7" s="344"/>
      <c r="BB7" s="344"/>
      <c r="BC7" s="344"/>
      <c r="BD7" s="344"/>
      <c r="BE7" s="344"/>
      <c r="BF7" s="344"/>
      <c r="BG7" s="344"/>
      <c r="BH7" s="344"/>
      <c r="BI7" s="344"/>
      <c r="BJ7" s="344"/>
      <c r="BK7" s="344"/>
      <c r="BL7" s="344"/>
      <c r="BM7" s="344"/>
      <c r="BN7" s="344"/>
      <c r="BO7" s="344"/>
      <c r="BP7" s="344"/>
    </row>
    <row r="8" spans="1:68" ht="14">
      <c r="A8" s="67" t="s">
        <v>1465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207"/>
      <c r="R8" s="344"/>
      <c r="S8" s="344"/>
      <c r="T8" s="344"/>
      <c r="U8" s="344"/>
      <c r="V8" s="344"/>
      <c r="W8" s="344"/>
      <c r="X8" s="344"/>
      <c r="Y8" s="344"/>
      <c r="Z8" s="344"/>
      <c r="AA8" s="344"/>
      <c r="AB8" s="344"/>
      <c r="AC8" s="344"/>
      <c r="AD8" s="344"/>
      <c r="AE8" s="344"/>
      <c r="AF8" s="344"/>
      <c r="AG8" s="344"/>
      <c r="AH8" s="344"/>
      <c r="AI8" s="344"/>
      <c r="AJ8" s="344"/>
      <c r="AK8" s="344"/>
      <c r="AL8" s="344"/>
      <c r="AM8" s="344"/>
      <c r="AN8" s="344"/>
      <c r="AO8" s="344"/>
      <c r="AP8" s="344"/>
      <c r="AQ8" s="344"/>
      <c r="AR8" s="344"/>
      <c r="AS8" s="344"/>
      <c r="AT8" s="344"/>
      <c r="AU8" s="344"/>
      <c r="AV8" s="344"/>
      <c r="AW8" s="344"/>
      <c r="AX8" s="344"/>
      <c r="AY8" s="344"/>
      <c r="AZ8" s="344"/>
      <c r="BA8" s="344"/>
      <c r="BB8" s="344"/>
      <c r="BC8" s="344"/>
      <c r="BD8" s="344"/>
      <c r="BE8" s="344"/>
      <c r="BF8" s="344"/>
      <c r="BG8" s="344"/>
      <c r="BH8" s="344"/>
      <c r="BI8" s="344"/>
      <c r="BJ8" s="344"/>
      <c r="BK8" s="344"/>
      <c r="BL8" s="344"/>
      <c r="BM8" s="344"/>
      <c r="BN8" s="344"/>
      <c r="BO8" s="344"/>
      <c r="BP8" s="344"/>
    </row>
    <row r="9" spans="1:68" ht="4.5" customHeight="1">
      <c r="A9" s="67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54"/>
      <c r="Q9" s="207"/>
      <c r="R9" s="344"/>
      <c r="S9" s="344"/>
      <c r="T9" s="344"/>
      <c r="U9" s="344"/>
      <c r="V9" s="344"/>
      <c r="W9" s="344"/>
      <c r="X9" s="344"/>
      <c r="Y9" s="344"/>
      <c r="Z9" s="344"/>
      <c r="AA9" s="344"/>
      <c r="AB9" s="344"/>
      <c r="AC9" s="344"/>
      <c r="AD9" s="344"/>
      <c r="AE9" s="344"/>
      <c r="AF9" s="344"/>
      <c r="AG9" s="344"/>
      <c r="AH9" s="344"/>
      <c r="AI9" s="344"/>
      <c r="AJ9" s="344"/>
      <c r="AK9" s="344"/>
      <c r="AL9" s="344"/>
      <c r="AM9" s="344"/>
      <c r="AN9" s="344"/>
      <c r="AO9" s="344"/>
      <c r="AP9" s="344"/>
      <c r="AQ9" s="344"/>
      <c r="AR9" s="344"/>
      <c r="AS9" s="344"/>
      <c r="AT9" s="344"/>
      <c r="AU9" s="344"/>
      <c r="AV9" s="344"/>
      <c r="AW9" s="344"/>
      <c r="AX9" s="344"/>
      <c r="AY9" s="344"/>
      <c r="AZ9" s="344"/>
      <c r="BA9" s="344"/>
      <c r="BB9" s="344"/>
      <c r="BC9" s="344"/>
      <c r="BD9" s="344"/>
      <c r="BE9" s="344"/>
      <c r="BF9" s="344"/>
      <c r="BG9" s="344"/>
      <c r="BH9" s="344"/>
      <c r="BI9" s="344"/>
      <c r="BJ9" s="344"/>
      <c r="BK9" s="344"/>
      <c r="BL9" s="344"/>
      <c r="BM9" s="344"/>
      <c r="BN9" s="344"/>
      <c r="BO9" s="344"/>
      <c r="BP9" s="344"/>
    </row>
    <row r="10" spans="1:68" s="4" customFormat="1" ht="14">
      <c r="A10" s="4" t="s">
        <v>1413</v>
      </c>
      <c r="B10" s="11" t="str">
        <f t="shared" ref="B10:B12" si="0">IF(S10=3,R10,IF(S10=2,ROUND(R10,1)&amp;"*",IF(S10=1,"-")))</f>
        <v>-</v>
      </c>
      <c r="D10" s="11">
        <v>1.5</v>
      </c>
      <c r="E10" s="11">
        <v>2</v>
      </c>
      <c r="F10" s="5">
        <v>3</v>
      </c>
      <c r="J10" s="11"/>
      <c r="R10" s="11">
        <f t="shared" ref="R10:R12" si="1">AVERAGE(D10,H10,L10)</f>
        <v>1.5</v>
      </c>
      <c r="S10" s="9">
        <f t="shared" ref="S10:S12" si="2" xml:space="preserve"> COUNT(F10,J10,N10)</f>
        <v>1</v>
      </c>
    </row>
    <row r="11" spans="1:68" s="4" customFormat="1" ht="14">
      <c r="A11" s="4" t="s">
        <v>1399</v>
      </c>
      <c r="B11" s="11" t="str">
        <f t="shared" si="0"/>
        <v>-</v>
      </c>
      <c r="D11" s="11">
        <v>1.8333333332999999</v>
      </c>
      <c r="E11" s="11">
        <v>2.5</v>
      </c>
      <c r="F11" s="5">
        <v>3</v>
      </c>
      <c r="J11" s="11"/>
      <c r="R11" s="11">
        <f t="shared" si="1"/>
        <v>1.8333333332999999</v>
      </c>
      <c r="S11" s="9">
        <f t="shared" si="2"/>
        <v>1</v>
      </c>
    </row>
    <row r="12" spans="1:68" s="4" customFormat="1" ht="14">
      <c r="A12" s="4" t="s">
        <v>1400</v>
      </c>
      <c r="B12" s="11" t="str">
        <f t="shared" si="0"/>
        <v>-</v>
      </c>
      <c r="D12" s="11">
        <v>2</v>
      </c>
      <c r="E12" s="11">
        <v>2.5</v>
      </c>
      <c r="F12" s="5">
        <v>3</v>
      </c>
      <c r="J12" s="11"/>
      <c r="R12" s="11">
        <f t="shared" si="1"/>
        <v>2</v>
      </c>
      <c r="S12" s="9">
        <f t="shared" si="2"/>
        <v>1</v>
      </c>
    </row>
    <row r="13" spans="1:68" s="4" customFormat="1" ht="14">
      <c r="A13" s="1" t="s">
        <v>106</v>
      </c>
      <c r="B13" s="11">
        <f>IF(S13=3,R13,IF(S13=2,ROUND(R13,1)&amp;"*",IF(S13=1,"-")))</f>
        <v>2.8650793650666668</v>
      </c>
      <c r="C13" s="8"/>
      <c r="D13" s="11">
        <v>2.9285714286000002</v>
      </c>
      <c r="E13" s="11">
        <v>3.5</v>
      </c>
      <c r="F13" s="5">
        <v>7</v>
      </c>
      <c r="G13" s="8"/>
      <c r="H13" s="11">
        <v>2.5833333333000001</v>
      </c>
      <c r="I13" s="11">
        <v>3</v>
      </c>
      <c r="J13" s="5">
        <v>6</v>
      </c>
      <c r="K13" s="8"/>
      <c r="L13" s="11">
        <v>3.0833333333000001</v>
      </c>
      <c r="M13" s="11">
        <v>3.5</v>
      </c>
      <c r="N13" s="5">
        <v>6</v>
      </c>
      <c r="O13" s="8"/>
      <c r="P13" s="8"/>
      <c r="Q13" s="8"/>
      <c r="R13" s="11">
        <f>AVERAGE(D13,H13,L13)</f>
        <v>2.8650793650666668</v>
      </c>
      <c r="S13" s="9">
        <f xml:space="preserve"> COUNT(F13,J13,N13)</f>
        <v>3</v>
      </c>
      <c r="AR13" s="142"/>
      <c r="AS13" s="142"/>
      <c r="AT13" s="142"/>
      <c r="AU13" s="142"/>
      <c r="AV13" s="142"/>
      <c r="BL13" s="55"/>
      <c r="BM13" s="55"/>
      <c r="BN13" s="55"/>
      <c r="BO13" s="55"/>
      <c r="BP13" s="55"/>
    </row>
    <row r="14" spans="1:68" s="4" customFormat="1" ht="14">
      <c r="A14" s="190" t="s">
        <v>168</v>
      </c>
      <c r="B14" s="11">
        <f t="shared" ref="B14:B77" si="3">IF(S14=3,R14,IF(S14=2,ROUND(R14,1)&amp;"*",IF(S14=1,"-")))</f>
        <v>1.5000000000333333</v>
      </c>
      <c r="C14" s="11"/>
      <c r="D14" s="11">
        <v>1.6666666667000001</v>
      </c>
      <c r="E14" s="11">
        <v>2</v>
      </c>
      <c r="F14" s="5">
        <v>3</v>
      </c>
      <c r="G14" s="11"/>
      <c r="H14" s="11">
        <v>1.1666666667000001</v>
      </c>
      <c r="I14" s="11">
        <v>2</v>
      </c>
      <c r="J14" s="5">
        <v>3</v>
      </c>
      <c r="K14" s="11"/>
      <c r="L14" s="11">
        <v>1.6666666667000001</v>
      </c>
      <c r="M14" s="11">
        <v>2.5</v>
      </c>
      <c r="N14" s="5">
        <v>3</v>
      </c>
      <c r="O14" s="11"/>
      <c r="P14" s="11"/>
      <c r="Q14" s="11"/>
      <c r="R14" s="11">
        <f t="shared" ref="R14:R77" si="4">AVERAGE(D14,H14,L14)</f>
        <v>1.5000000000333333</v>
      </c>
      <c r="S14" s="9">
        <f t="shared" ref="S14:S77" si="5" xml:space="preserve"> COUNT(F14,J14,N14)</f>
        <v>3</v>
      </c>
      <c r="AR14" s="142"/>
      <c r="AS14" s="142"/>
      <c r="AT14" s="142"/>
      <c r="AU14" s="142"/>
      <c r="AV14" s="142"/>
      <c r="BL14" s="55"/>
      <c r="BM14" s="55"/>
      <c r="BN14" s="55"/>
      <c r="BO14" s="55"/>
      <c r="BP14" s="55"/>
    </row>
    <row r="15" spans="1:68" s="55" customFormat="1" ht="14">
      <c r="A15" s="4" t="s">
        <v>1312</v>
      </c>
      <c r="B15" s="11">
        <f t="shared" si="3"/>
        <v>1.6111111111333336</v>
      </c>
      <c r="C15" s="11"/>
      <c r="D15" s="11">
        <v>1.1666666667000001</v>
      </c>
      <c r="E15" s="11">
        <v>1.5</v>
      </c>
      <c r="F15" s="5">
        <v>3</v>
      </c>
      <c r="G15" s="11"/>
      <c r="H15" s="11">
        <v>1.6666666667000001</v>
      </c>
      <c r="I15" s="11">
        <v>2</v>
      </c>
      <c r="J15" s="5">
        <v>3</v>
      </c>
      <c r="K15" s="11"/>
      <c r="L15" s="11">
        <v>2</v>
      </c>
      <c r="M15" s="11">
        <v>2.5</v>
      </c>
      <c r="N15" s="5">
        <v>3</v>
      </c>
      <c r="O15" s="4"/>
      <c r="P15" s="4"/>
      <c r="Q15" s="4"/>
      <c r="R15" s="11">
        <f t="shared" si="4"/>
        <v>1.6111111111333336</v>
      </c>
      <c r="S15" s="9">
        <f t="shared" si="5"/>
        <v>3</v>
      </c>
      <c r="T15" s="4"/>
      <c r="U15" s="4"/>
    </row>
    <row r="16" spans="1:68" s="4" customFormat="1" ht="14">
      <c r="A16" s="4" t="s">
        <v>207</v>
      </c>
      <c r="B16" s="11" t="str">
        <f t="shared" si="3"/>
        <v>2.8*</v>
      </c>
      <c r="C16" s="5"/>
      <c r="D16" s="11">
        <v>2.6666666666999999</v>
      </c>
      <c r="E16" s="11">
        <v>3</v>
      </c>
      <c r="F16" s="5">
        <v>3</v>
      </c>
      <c r="G16" s="5"/>
      <c r="H16" s="11">
        <v>3</v>
      </c>
      <c r="I16" s="11">
        <v>3.5</v>
      </c>
      <c r="J16" s="5">
        <v>3</v>
      </c>
      <c r="K16" s="24"/>
      <c r="R16" s="11">
        <f t="shared" si="4"/>
        <v>2.8333333333499997</v>
      </c>
      <c r="S16" s="9">
        <f t="shared" si="5"/>
        <v>2</v>
      </c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</row>
    <row r="17" spans="1:70" s="4" customFormat="1" ht="14">
      <c r="A17" s="4" t="s">
        <v>1432</v>
      </c>
      <c r="B17" s="11" t="str">
        <f t="shared" si="3"/>
        <v>-</v>
      </c>
      <c r="D17" s="11">
        <v>1.1666666667000001</v>
      </c>
      <c r="E17" s="11">
        <v>2</v>
      </c>
      <c r="F17" s="5">
        <v>3</v>
      </c>
      <c r="J17" s="11"/>
      <c r="R17" s="11">
        <f t="shared" si="4"/>
        <v>1.1666666667000001</v>
      </c>
      <c r="S17" s="9">
        <f t="shared" si="5"/>
        <v>1</v>
      </c>
    </row>
    <row r="18" spans="1:70" s="4" customFormat="1" ht="14">
      <c r="A18" s="4" t="s">
        <v>1420</v>
      </c>
      <c r="B18" s="11" t="str">
        <f t="shared" si="3"/>
        <v>-</v>
      </c>
      <c r="D18" s="11">
        <v>1.3333333332999999</v>
      </c>
      <c r="E18" s="11">
        <v>1.5</v>
      </c>
      <c r="F18" s="5">
        <v>3</v>
      </c>
      <c r="J18" s="11"/>
      <c r="R18" s="11">
        <f t="shared" si="4"/>
        <v>1.3333333332999999</v>
      </c>
      <c r="S18" s="9">
        <f t="shared" si="5"/>
        <v>1</v>
      </c>
    </row>
    <row r="19" spans="1:70" s="4" customFormat="1" ht="14">
      <c r="A19" s="4" t="s">
        <v>183</v>
      </c>
      <c r="B19" s="11" t="str">
        <f t="shared" si="3"/>
        <v>1.4*</v>
      </c>
      <c r="C19" s="5"/>
      <c r="D19" s="11">
        <v>1</v>
      </c>
      <c r="E19" s="11">
        <v>1.5</v>
      </c>
      <c r="F19" s="5">
        <v>3</v>
      </c>
      <c r="G19" s="5"/>
      <c r="H19" s="11">
        <v>1.8333333332999999</v>
      </c>
      <c r="I19" s="11">
        <v>3</v>
      </c>
      <c r="J19" s="5">
        <v>3</v>
      </c>
      <c r="K19" s="24"/>
      <c r="R19" s="11">
        <f t="shared" si="4"/>
        <v>1.4166666666499999</v>
      </c>
      <c r="S19" s="9">
        <f t="shared" si="5"/>
        <v>2</v>
      </c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</row>
    <row r="20" spans="1:70" s="4" customFormat="1" ht="14">
      <c r="A20" s="4" t="s">
        <v>1422</v>
      </c>
      <c r="B20" s="11" t="str">
        <f t="shared" si="3"/>
        <v>-</v>
      </c>
      <c r="D20" s="11">
        <v>1.5</v>
      </c>
      <c r="E20" s="11">
        <v>2.5</v>
      </c>
      <c r="F20" s="5">
        <v>3</v>
      </c>
      <c r="J20" s="11"/>
      <c r="R20" s="11">
        <f t="shared" si="4"/>
        <v>1.5</v>
      </c>
      <c r="S20" s="9">
        <f t="shared" si="5"/>
        <v>1</v>
      </c>
    </row>
    <row r="21" spans="1:70" s="4" customFormat="1" ht="14">
      <c r="A21" s="192" t="s">
        <v>151</v>
      </c>
      <c r="B21" s="11">
        <f t="shared" si="3"/>
        <v>1.0555555555333334</v>
      </c>
      <c r="C21" s="8"/>
      <c r="D21" s="11">
        <v>0.94444444439999997</v>
      </c>
      <c r="E21" s="11">
        <v>1.5</v>
      </c>
      <c r="F21" s="5">
        <v>9</v>
      </c>
      <c r="G21" s="8"/>
      <c r="H21" s="11">
        <v>0.88888888889999995</v>
      </c>
      <c r="I21" s="11">
        <v>1.5</v>
      </c>
      <c r="J21" s="5">
        <v>9</v>
      </c>
      <c r="K21" s="8"/>
      <c r="L21" s="11">
        <v>1.3333333332999999</v>
      </c>
      <c r="M21" s="11">
        <v>2</v>
      </c>
      <c r="N21" s="5">
        <v>6</v>
      </c>
      <c r="O21" s="8"/>
      <c r="P21" s="192"/>
      <c r="Q21" s="208"/>
      <c r="R21" s="11">
        <f t="shared" si="4"/>
        <v>1.0555555555333334</v>
      </c>
      <c r="S21" s="9">
        <f t="shared" si="5"/>
        <v>3</v>
      </c>
      <c r="AR21" s="142"/>
      <c r="AS21" s="142"/>
      <c r="AT21" s="142"/>
      <c r="AU21" s="142"/>
      <c r="AV21" s="142"/>
      <c r="BL21" s="55"/>
      <c r="BM21" s="55"/>
      <c r="BN21" s="55"/>
      <c r="BO21" s="55"/>
      <c r="BP21" s="55"/>
    </row>
    <row r="22" spans="1:70" s="55" customFormat="1" ht="14">
      <c r="A22" s="4" t="s">
        <v>83</v>
      </c>
      <c r="B22" s="11">
        <f t="shared" si="3"/>
        <v>0.88888888886666673</v>
      </c>
      <c r="D22" s="11">
        <v>1</v>
      </c>
      <c r="E22" s="11">
        <v>2</v>
      </c>
      <c r="F22" s="5">
        <v>3</v>
      </c>
      <c r="H22" s="11">
        <v>0.83333333330000003</v>
      </c>
      <c r="I22" s="11">
        <v>1</v>
      </c>
      <c r="J22" s="5">
        <v>3</v>
      </c>
      <c r="L22" s="11">
        <v>0.83333333330000003</v>
      </c>
      <c r="M22" s="11">
        <v>1</v>
      </c>
      <c r="N22" s="5">
        <v>3</v>
      </c>
      <c r="O22" s="11"/>
      <c r="P22" s="11"/>
      <c r="Q22" s="11"/>
      <c r="R22" s="11">
        <f t="shared" si="4"/>
        <v>0.88888888886666673</v>
      </c>
      <c r="S22" s="9">
        <f t="shared" si="5"/>
        <v>3</v>
      </c>
      <c r="AR22" s="4"/>
      <c r="AS22" s="4"/>
      <c r="AT22" s="4"/>
      <c r="AU22" s="4"/>
      <c r="AV22" s="4"/>
      <c r="AW22" s="4"/>
      <c r="AX22" s="4"/>
      <c r="AY22" s="4"/>
      <c r="AZ22" s="4"/>
      <c r="BL22" s="142"/>
      <c r="BM22" s="142"/>
      <c r="BN22" s="142"/>
      <c r="BO22" s="142"/>
      <c r="BP22" s="142"/>
    </row>
    <row r="23" spans="1:70" s="4" customFormat="1" ht="14">
      <c r="A23" s="4" t="s">
        <v>1401</v>
      </c>
      <c r="B23" s="11" t="str">
        <f t="shared" si="3"/>
        <v>-</v>
      </c>
      <c r="D23" s="11">
        <v>2.6666666666999999</v>
      </c>
      <c r="E23" s="11">
        <v>3</v>
      </c>
      <c r="F23" s="5">
        <v>3</v>
      </c>
      <c r="J23" s="11"/>
      <c r="R23" s="11">
        <f t="shared" si="4"/>
        <v>2.6666666666999999</v>
      </c>
      <c r="S23" s="9">
        <f t="shared" si="5"/>
        <v>1</v>
      </c>
    </row>
    <row r="24" spans="1:70" s="4" customFormat="1" ht="14">
      <c r="A24" s="4" t="s">
        <v>232</v>
      </c>
      <c r="B24" s="11" t="str">
        <f t="shared" si="3"/>
        <v>1.3*</v>
      </c>
      <c r="C24" s="5"/>
      <c r="D24" s="11">
        <v>0.83333333330000003</v>
      </c>
      <c r="E24" s="11">
        <v>1</v>
      </c>
      <c r="F24" s="5">
        <v>3</v>
      </c>
      <c r="G24" s="5"/>
      <c r="H24" s="11">
        <v>1.8333333332999999</v>
      </c>
      <c r="I24" s="11">
        <v>2.5</v>
      </c>
      <c r="J24" s="5">
        <v>3</v>
      </c>
      <c r="K24" s="24"/>
      <c r="R24" s="11">
        <f t="shared" si="4"/>
        <v>1.3333333332999999</v>
      </c>
      <c r="S24" s="9">
        <f t="shared" si="5"/>
        <v>2</v>
      </c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142"/>
      <c r="BR24" s="142"/>
    </row>
    <row r="25" spans="1:70" s="4" customFormat="1" ht="14">
      <c r="A25" s="4" t="s">
        <v>1397</v>
      </c>
      <c r="B25" s="11" t="str">
        <f t="shared" si="3"/>
        <v>-</v>
      </c>
      <c r="D25" s="11">
        <v>2.5</v>
      </c>
      <c r="E25" s="11">
        <v>3</v>
      </c>
      <c r="F25" s="5">
        <v>3</v>
      </c>
      <c r="J25" s="11"/>
      <c r="R25" s="11">
        <f t="shared" si="4"/>
        <v>2.5</v>
      </c>
      <c r="S25" s="9">
        <f t="shared" si="5"/>
        <v>1</v>
      </c>
    </row>
    <row r="26" spans="1:70" s="4" customFormat="1" ht="14">
      <c r="A26" s="4" t="s">
        <v>353</v>
      </c>
      <c r="B26" s="11" t="str">
        <f t="shared" si="3"/>
        <v>-</v>
      </c>
      <c r="D26" s="11">
        <v>1.3333333332999999</v>
      </c>
      <c r="E26" s="11">
        <v>2</v>
      </c>
      <c r="F26" s="5">
        <v>3</v>
      </c>
      <c r="J26" s="11"/>
      <c r="R26" s="11">
        <f t="shared" si="4"/>
        <v>1.3333333332999999</v>
      </c>
      <c r="S26" s="9">
        <f t="shared" si="5"/>
        <v>1</v>
      </c>
    </row>
    <row r="27" spans="1:70" s="4" customFormat="1" ht="14">
      <c r="A27" s="4" t="s">
        <v>1434</v>
      </c>
      <c r="B27" s="11" t="str">
        <f t="shared" si="3"/>
        <v>-</v>
      </c>
      <c r="D27" s="11">
        <v>1.3333333332999999</v>
      </c>
      <c r="E27" s="11">
        <v>2</v>
      </c>
      <c r="F27" s="5">
        <v>3</v>
      </c>
      <c r="J27" s="11"/>
      <c r="R27" s="11">
        <f t="shared" si="4"/>
        <v>1.3333333332999999</v>
      </c>
      <c r="S27" s="9">
        <f t="shared" si="5"/>
        <v>1</v>
      </c>
    </row>
    <row r="28" spans="1:70" s="4" customFormat="1" ht="14">
      <c r="A28" s="4" t="s">
        <v>1468</v>
      </c>
      <c r="B28" s="11" t="str">
        <f t="shared" si="3"/>
        <v>-</v>
      </c>
      <c r="D28" s="11">
        <v>3</v>
      </c>
      <c r="E28" s="11">
        <v>3</v>
      </c>
      <c r="F28" s="5">
        <v>3</v>
      </c>
      <c r="J28" s="11"/>
      <c r="R28" s="11">
        <f t="shared" si="4"/>
        <v>3</v>
      </c>
      <c r="S28" s="9">
        <f t="shared" si="5"/>
        <v>1</v>
      </c>
    </row>
    <row r="29" spans="1:70" s="4" customFormat="1" ht="14">
      <c r="A29" s="4" t="s">
        <v>1415</v>
      </c>
      <c r="B29" s="11" t="str">
        <f t="shared" si="3"/>
        <v>-</v>
      </c>
      <c r="D29" s="11">
        <v>1</v>
      </c>
      <c r="E29" s="11">
        <v>1.5</v>
      </c>
      <c r="F29" s="5">
        <v>3</v>
      </c>
      <c r="J29" s="11"/>
      <c r="R29" s="11">
        <f t="shared" si="4"/>
        <v>1</v>
      </c>
      <c r="S29" s="9">
        <f t="shared" si="5"/>
        <v>1</v>
      </c>
    </row>
    <row r="30" spans="1:70" s="4" customFormat="1" ht="14">
      <c r="A30" s="4" t="s">
        <v>1419</v>
      </c>
      <c r="B30" s="11" t="str">
        <f t="shared" si="3"/>
        <v>-</v>
      </c>
      <c r="D30" s="11">
        <v>3.1666666666999999</v>
      </c>
      <c r="E30" s="11">
        <v>3.5</v>
      </c>
      <c r="F30" s="5">
        <v>3</v>
      </c>
      <c r="J30" s="11"/>
      <c r="R30" s="11">
        <f t="shared" si="4"/>
        <v>3.1666666666999999</v>
      </c>
      <c r="S30" s="9">
        <f t="shared" si="5"/>
        <v>1</v>
      </c>
    </row>
    <row r="31" spans="1:70" s="4" customFormat="1" ht="14">
      <c r="A31" s="4" t="s">
        <v>184</v>
      </c>
      <c r="B31" s="11">
        <f t="shared" si="3"/>
        <v>2.722222222233333</v>
      </c>
      <c r="C31" s="11"/>
      <c r="D31" s="11">
        <v>2.6666666666999999</v>
      </c>
      <c r="E31" s="11">
        <v>3.5</v>
      </c>
      <c r="F31" s="5">
        <v>3</v>
      </c>
      <c r="G31" s="11"/>
      <c r="H31" s="11">
        <v>2.6666666666999999</v>
      </c>
      <c r="I31" s="11">
        <v>3.5</v>
      </c>
      <c r="J31" s="5">
        <v>3</v>
      </c>
      <c r="K31" s="11"/>
      <c r="L31" s="11">
        <v>2.8333333333000001</v>
      </c>
      <c r="M31" s="11">
        <v>3.5</v>
      </c>
      <c r="N31" s="5">
        <v>3</v>
      </c>
      <c r="R31" s="11">
        <f t="shared" si="4"/>
        <v>2.722222222233333</v>
      </c>
      <c r="S31" s="9">
        <f t="shared" si="5"/>
        <v>3</v>
      </c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L31" s="55"/>
      <c r="BM31" s="55"/>
      <c r="BN31" s="55"/>
      <c r="BO31" s="55"/>
      <c r="BP31" s="55"/>
      <c r="BQ31" s="142"/>
      <c r="BR31" s="142"/>
    </row>
    <row r="32" spans="1:70" s="4" customFormat="1" ht="14">
      <c r="A32" s="4" t="s">
        <v>204</v>
      </c>
      <c r="B32" s="11" t="str">
        <f t="shared" si="3"/>
        <v>2.2*</v>
      </c>
      <c r="C32" s="5"/>
      <c r="D32" s="11">
        <v>2.1666666666999999</v>
      </c>
      <c r="E32" s="11">
        <v>2.5</v>
      </c>
      <c r="F32" s="5">
        <v>3</v>
      </c>
      <c r="G32" s="5"/>
      <c r="H32" s="11">
        <v>2.1666666666999999</v>
      </c>
      <c r="I32" s="11">
        <v>2.5</v>
      </c>
      <c r="J32" s="5">
        <v>3</v>
      </c>
      <c r="K32" s="24"/>
      <c r="R32" s="11">
        <f t="shared" si="4"/>
        <v>2.1666666666999999</v>
      </c>
      <c r="S32" s="9">
        <f t="shared" si="5"/>
        <v>2</v>
      </c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142"/>
      <c r="BR32" s="142"/>
    </row>
    <row r="33" spans="1:70" s="4" customFormat="1" ht="14">
      <c r="A33" s="4" t="s">
        <v>1428</v>
      </c>
      <c r="B33" s="11" t="str">
        <f t="shared" si="3"/>
        <v>-</v>
      </c>
      <c r="D33" s="11">
        <v>1.1666666667000001</v>
      </c>
      <c r="E33" s="11">
        <v>2</v>
      </c>
      <c r="F33" s="5">
        <v>3</v>
      </c>
      <c r="J33" s="11"/>
      <c r="R33" s="11">
        <f t="shared" si="4"/>
        <v>1.1666666667000001</v>
      </c>
      <c r="S33" s="9">
        <f t="shared" si="5"/>
        <v>1</v>
      </c>
    </row>
    <row r="34" spans="1:70" s="4" customFormat="1" ht="14">
      <c r="A34" s="1" t="s">
        <v>75</v>
      </c>
      <c r="B34" s="11">
        <f t="shared" si="3"/>
        <v>1.6111111110999998</v>
      </c>
      <c r="C34" s="8"/>
      <c r="D34" s="11">
        <v>1.5</v>
      </c>
      <c r="E34" s="11">
        <v>1.5</v>
      </c>
      <c r="F34" s="5">
        <v>3</v>
      </c>
      <c r="G34" s="8"/>
      <c r="H34" s="11">
        <v>1.3333333332999999</v>
      </c>
      <c r="I34" s="11">
        <v>1.5</v>
      </c>
      <c r="J34" s="5">
        <v>3</v>
      </c>
      <c r="K34" s="8"/>
      <c r="L34" s="8">
        <v>2</v>
      </c>
      <c r="M34" s="8">
        <v>2.5</v>
      </c>
      <c r="N34" s="331">
        <v>3</v>
      </c>
      <c r="O34" s="8"/>
      <c r="P34" s="8"/>
      <c r="Q34" s="114"/>
      <c r="R34" s="11">
        <f t="shared" si="4"/>
        <v>1.6111111110999998</v>
      </c>
      <c r="S34" s="9">
        <f t="shared" si="5"/>
        <v>3</v>
      </c>
      <c r="AR34" s="142"/>
      <c r="AS34" s="142"/>
      <c r="AT34" s="142"/>
      <c r="AU34" s="142"/>
      <c r="AV34" s="142"/>
      <c r="BL34" s="55"/>
      <c r="BM34" s="55"/>
      <c r="BN34" s="55"/>
      <c r="BO34" s="55"/>
      <c r="BP34" s="55"/>
      <c r="BQ34" s="142"/>
      <c r="BR34" s="142"/>
    </row>
    <row r="35" spans="1:70" s="4" customFormat="1" ht="15">
      <c r="A35" s="1" t="s">
        <v>223</v>
      </c>
      <c r="B35" s="11">
        <f t="shared" si="3"/>
        <v>1.3055555555666667</v>
      </c>
      <c r="C35" s="8"/>
      <c r="D35" s="11">
        <v>1.5</v>
      </c>
      <c r="E35" s="11">
        <v>2</v>
      </c>
      <c r="F35" s="5">
        <v>3</v>
      </c>
      <c r="G35" s="8"/>
      <c r="H35" s="11">
        <v>0.66666666669999997</v>
      </c>
      <c r="I35" s="11">
        <v>1.5</v>
      </c>
      <c r="J35" s="5">
        <v>6</v>
      </c>
      <c r="K35" s="8"/>
      <c r="L35" s="8">
        <v>1.75</v>
      </c>
      <c r="M35" s="8">
        <v>2.5</v>
      </c>
      <c r="N35" s="331">
        <v>6</v>
      </c>
      <c r="O35" s="8"/>
      <c r="P35" s="8"/>
      <c r="Q35" s="142"/>
      <c r="R35" s="11">
        <f t="shared" si="4"/>
        <v>1.3055555555666667</v>
      </c>
      <c r="S35" s="9">
        <f t="shared" si="5"/>
        <v>3</v>
      </c>
      <c r="AR35" s="142"/>
      <c r="AS35" s="142"/>
      <c r="AT35" s="142"/>
      <c r="AU35" s="142"/>
      <c r="AV35" s="142"/>
      <c r="BL35" s="55"/>
      <c r="BM35" s="55"/>
      <c r="BN35" s="55"/>
      <c r="BO35" s="55"/>
      <c r="BP35" s="55"/>
    </row>
    <row r="36" spans="1:70" s="4" customFormat="1" ht="14">
      <c r="A36" s="111" t="s">
        <v>234</v>
      </c>
      <c r="B36" s="11">
        <f t="shared" si="3"/>
        <v>2.5555555555333336</v>
      </c>
      <c r="C36" s="11"/>
      <c r="D36" s="11">
        <v>2.3333333333000001</v>
      </c>
      <c r="E36" s="11">
        <v>3</v>
      </c>
      <c r="F36" s="5">
        <v>3</v>
      </c>
      <c r="G36" s="11"/>
      <c r="H36" s="11">
        <v>2.5</v>
      </c>
      <c r="I36" s="11">
        <v>3</v>
      </c>
      <c r="J36" s="5">
        <v>3</v>
      </c>
      <c r="K36" s="11"/>
      <c r="L36" s="11">
        <v>2.8333333333000001</v>
      </c>
      <c r="M36" s="11">
        <v>3.5</v>
      </c>
      <c r="N36" s="5">
        <v>3</v>
      </c>
      <c r="O36" s="11"/>
      <c r="P36" s="113"/>
      <c r="Q36" s="113"/>
      <c r="R36" s="11">
        <f t="shared" si="4"/>
        <v>2.5555555555333336</v>
      </c>
      <c r="S36" s="9">
        <f t="shared" si="5"/>
        <v>3</v>
      </c>
      <c r="AR36" s="142"/>
      <c r="AS36" s="142"/>
      <c r="AT36" s="142"/>
      <c r="AU36" s="142"/>
      <c r="AV36" s="142"/>
      <c r="BL36" s="55"/>
      <c r="BM36" s="55"/>
      <c r="BN36" s="55"/>
      <c r="BO36" s="55"/>
      <c r="BP36" s="55"/>
    </row>
    <row r="37" spans="1:70" s="4" customFormat="1" ht="14">
      <c r="A37" s="4" t="s">
        <v>1426</v>
      </c>
      <c r="B37" s="11" t="str">
        <f t="shared" si="3"/>
        <v>-</v>
      </c>
      <c r="D37" s="11">
        <v>2</v>
      </c>
      <c r="E37" s="11">
        <v>2.5</v>
      </c>
      <c r="F37" s="5">
        <v>3</v>
      </c>
      <c r="J37" s="11"/>
      <c r="R37" s="11">
        <f t="shared" si="4"/>
        <v>2</v>
      </c>
      <c r="S37" s="9">
        <f t="shared" si="5"/>
        <v>1</v>
      </c>
    </row>
    <row r="38" spans="1:70" s="4" customFormat="1" ht="14">
      <c r="A38" s="4" t="s">
        <v>1424</v>
      </c>
      <c r="B38" s="11" t="str">
        <f t="shared" si="3"/>
        <v>-</v>
      </c>
      <c r="D38" s="11">
        <v>2.5</v>
      </c>
      <c r="E38" s="11">
        <v>3</v>
      </c>
      <c r="F38" s="5">
        <v>3</v>
      </c>
      <c r="J38" s="11"/>
      <c r="R38" s="11">
        <f t="shared" si="4"/>
        <v>2.5</v>
      </c>
      <c r="S38" s="9">
        <f t="shared" si="5"/>
        <v>1</v>
      </c>
    </row>
    <row r="39" spans="1:70" s="4" customFormat="1" ht="14">
      <c r="A39" s="4" t="s">
        <v>339</v>
      </c>
      <c r="B39" s="11" t="str">
        <f t="shared" si="3"/>
        <v>-</v>
      </c>
      <c r="D39" s="11">
        <v>1</v>
      </c>
      <c r="E39" s="11">
        <v>1.5</v>
      </c>
      <c r="F39" s="5">
        <v>3</v>
      </c>
      <c r="J39" s="11"/>
      <c r="R39" s="11">
        <f t="shared" si="4"/>
        <v>1</v>
      </c>
      <c r="S39" s="9">
        <f t="shared" si="5"/>
        <v>1</v>
      </c>
    </row>
    <row r="40" spans="1:70" s="4" customFormat="1" ht="14">
      <c r="A40" s="4" t="s">
        <v>58</v>
      </c>
      <c r="B40" s="11">
        <f t="shared" si="3"/>
        <v>1.1666666666333334</v>
      </c>
      <c r="C40" s="11"/>
      <c r="D40" s="11">
        <v>1.3333333332999999</v>
      </c>
      <c r="E40" s="11">
        <v>1.5</v>
      </c>
      <c r="F40" s="5">
        <v>3</v>
      </c>
      <c r="G40" s="11"/>
      <c r="H40" s="11">
        <v>0.83333333330000003</v>
      </c>
      <c r="I40" s="11">
        <v>1</v>
      </c>
      <c r="J40" s="5">
        <v>3</v>
      </c>
      <c r="K40" s="11"/>
      <c r="L40" s="11">
        <v>1.3333333332999999</v>
      </c>
      <c r="M40" s="11">
        <v>2</v>
      </c>
      <c r="N40" s="5">
        <v>3</v>
      </c>
      <c r="O40" s="11"/>
      <c r="P40" s="11"/>
      <c r="Q40" s="11"/>
      <c r="R40" s="11">
        <f t="shared" si="4"/>
        <v>1.1666666666333334</v>
      </c>
      <c r="S40" s="9">
        <f t="shared" si="5"/>
        <v>3</v>
      </c>
      <c r="AR40" s="142"/>
      <c r="AS40" s="142"/>
      <c r="AT40" s="142"/>
      <c r="AU40" s="142"/>
      <c r="AV40" s="142"/>
      <c r="BL40" s="55"/>
      <c r="BM40" s="55"/>
      <c r="BN40" s="55"/>
      <c r="BO40" s="55"/>
      <c r="BP40" s="55"/>
      <c r="BQ40" s="55"/>
      <c r="BR40" s="55"/>
    </row>
    <row r="41" spans="1:70" s="4" customFormat="1" ht="14">
      <c r="A41" s="142" t="s">
        <v>56</v>
      </c>
      <c r="B41" s="11">
        <f t="shared" si="3"/>
        <v>1.6111111111333336</v>
      </c>
      <c r="C41" s="142"/>
      <c r="D41" s="11">
        <v>1.6666666667000001</v>
      </c>
      <c r="E41" s="11">
        <v>2</v>
      </c>
      <c r="F41" s="5">
        <v>3</v>
      </c>
      <c r="G41" s="142"/>
      <c r="H41" s="11">
        <v>1.6666666667000001</v>
      </c>
      <c r="I41" s="11">
        <v>2</v>
      </c>
      <c r="J41" s="5">
        <v>3</v>
      </c>
      <c r="K41" s="142"/>
      <c r="L41" s="11">
        <v>1.5</v>
      </c>
      <c r="M41" s="11">
        <v>1.5</v>
      </c>
      <c r="N41" s="5">
        <v>3</v>
      </c>
      <c r="O41" s="142"/>
      <c r="P41" s="142"/>
      <c r="Q41" s="206"/>
      <c r="R41" s="11">
        <f t="shared" si="4"/>
        <v>1.6111111111333336</v>
      </c>
      <c r="S41" s="9">
        <f t="shared" si="5"/>
        <v>3</v>
      </c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  <c r="AM41" s="142"/>
      <c r="AN41" s="142"/>
      <c r="AO41" s="142"/>
      <c r="AP41" s="142"/>
      <c r="AQ41" s="142"/>
      <c r="AR41" s="142"/>
      <c r="AS41" s="142"/>
      <c r="AT41" s="142"/>
      <c r="AU41" s="142"/>
      <c r="AV41" s="142"/>
      <c r="BL41" s="55"/>
      <c r="BM41" s="55"/>
      <c r="BN41" s="55"/>
      <c r="BO41" s="55"/>
      <c r="BP41" s="55"/>
      <c r="BQ41" s="55"/>
      <c r="BR41" s="55"/>
    </row>
    <row r="42" spans="1:70" s="4" customFormat="1" ht="14">
      <c r="A42" s="4" t="s">
        <v>359</v>
      </c>
      <c r="B42" s="11" t="str">
        <f t="shared" si="3"/>
        <v>-</v>
      </c>
      <c r="D42" s="11">
        <v>0.83333333330000003</v>
      </c>
      <c r="E42" s="11">
        <v>1</v>
      </c>
      <c r="F42" s="5">
        <v>3</v>
      </c>
      <c r="J42" s="11"/>
      <c r="R42" s="11">
        <f t="shared" si="4"/>
        <v>0.83333333330000003</v>
      </c>
      <c r="S42" s="9">
        <f t="shared" si="5"/>
        <v>1</v>
      </c>
    </row>
    <row r="43" spans="1:70" s="4" customFormat="1" ht="14">
      <c r="A43" s="4" t="s">
        <v>73</v>
      </c>
      <c r="B43" s="11">
        <f t="shared" si="3"/>
        <v>1.3055555555666667</v>
      </c>
      <c r="C43" s="11"/>
      <c r="D43" s="11">
        <v>1.5</v>
      </c>
      <c r="E43" s="11">
        <v>2</v>
      </c>
      <c r="F43" s="5">
        <v>3</v>
      </c>
      <c r="G43" s="11"/>
      <c r="H43" s="11">
        <v>1.25</v>
      </c>
      <c r="I43" s="11">
        <v>1.5</v>
      </c>
      <c r="J43" s="5">
        <v>2</v>
      </c>
      <c r="K43" s="11"/>
      <c r="L43" s="11">
        <v>1.1666666667000001</v>
      </c>
      <c r="M43" s="11">
        <v>1.5</v>
      </c>
      <c r="N43" s="5">
        <v>3</v>
      </c>
      <c r="R43" s="11">
        <f t="shared" si="4"/>
        <v>1.3055555555666667</v>
      </c>
      <c r="S43" s="9">
        <f t="shared" si="5"/>
        <v>3</v>
      </c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L43" s="55"/>
      <c r="BM43" s="55"/>
      <c r="BN43" s="55"/>
      <c r="BO43" s="55"/>
      <c r="BP43" s="55"/>
      <c r="BQ43" s="55"/>
      <c r="BR43" s="55"/>
    </row>
    <row r="44" spans="1:70" s="4" customFormat="1" ht="14">
      <c r="A44" s="4" t="s">
        <v>64</v>
      </c>
      <c r="B44" s="11">
        <f t="shared" si="3"/>
        <v>1.3055555555666667</v>
      </c>
      <c r="D44" s="11">
        <v>1.5</v>
      </c>
      <c r="E44" s="11">
        <v>2.5</v>
      </c>
      <c r="F44" s="5">
        <v>3</v>
      </c>
      <c r="H44" s="11">
        <v>1.25</v>
      </c>
      <c r="I44" s="11">
        <v>1.5</v>
      </c>
      <c r="J44" s="5">
        <v>2</v>
      </c>
      <c r="L44" s="11">
        <v>1.1666666667000001</v>
      </c>
      <c r="M44" s="11">
        <v>1.5</v>
      </c>
      <c r="N44" s="5">
        <v>3</v>
      </c>
      <c r="R44" s="11">
        <f t="shared" si="4"/>
        <v>1.3055555555666667</v>
      </c>
      <c r="S44" s="9">
        <f t="shared" si="5"/>
        <v>3</v>
      </c>
      <c r="BL44" s="55"/>
      <c r="BM44" s="55"/>
      <c r="BN44" s="55"/>
      <c r="BO44" s="55"/>
      <c r="BP44" s="55"/>
      <c r="BQ44" s="55"/>
      <c r="BR44" s="55"/>
    </row>
    <row r="45" spans="1:70" s="4" customFormat="1" ht="14">
      <c r="A45" s="4" t="s">
        <v>373</v>
      </c>
      <c r="B45" s="11" t="str">
        <f t="shared" si="3"/>
        <v>-</v>
      </c>
      <c r="D45" s="11">
        <v>1.5</v>
      </c>
      <c r="E45" s="11">
        <v>2</v>
      </c>
      <c r="F45" s="5">
        <v>3</v>
      </c>
      <c r="J45" s="11"/>
      <c r="R45" s="11">
        <f t="shared" si="4"/>
        <v>1.5</v>
      </c>
      <c r="S45" s="9">
        <f t="shared" si="5"/>
        <v>1</v>
      </c>
    </row>
    <row r="46" spans="1:70" s="4" customFormat="1" ht="14">
      <c r="A46" s="4" t="s">
        <v>60</v>
      </c>
      <c r="B46" s="11" t="str">
        <f t="shared" si="3"/>
        <v>2*</v>
      </c>
      <c r="C46" s="5"/>
      <c r="D46" s="11">
        <v>2.3333333333000001</v>
      </c>
      <c r="E46" s="11">
        <v>2.5</v>
      </c>
      <c r="F46" s="5">
        <v>3</v>
      </c>
      <c r="G46" s="5"/>
      <c r="H46" s="11">
        <v>1.6666666667000001</v>
      </c>
      <c r="I46" s="11">
        <v>2</v>
      </c>
      <c r="J46" s="5">
        <v>3</v>
      </c>
      <c r="K46" s="24"/>
      <c r="R46" s="11">
        <f t="shared" si="4"/>
        <v>2</v>
      </c>
      <c r="S46" s="9">
        <f t="shared" si="5"/>
        <v>2</v>
      </c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</row>
    <row r="47" spans="1:70" s="4" customFormat="1" ht="14">
      <c r="A47" s="142" t="s">
        <v>180</v>
      </c>
      <c r="B47" s="11">
        <f t="shared" si="3"/>
        <v>1.1111111111333336</v>
      </c>
      <c r="C47" s="142"/>
      <c r="D47" s="11">
        <v>1</v>
      </c>
      <c r="E47" s="11">
        <v>1.5</v>
      </c>
      <c r="F47" s="5">
        <v>3</v>
      </c>
      <c r="G47" s="142"/>
      <c r="H47" s="11">
        <v>1.1666666667000001</v>
      </c>
      <c r="I47" s="11">
        <v>2</v>
      </c>
      <c r="J47" s="5">
        <v>3</v>
      </c>
      <c r="K47" s="142"/>
      <c r="L47" s="11">
        <v>1.1666666667000001</v>
      </c>
      <c r="M47" s="11">
        <v>2</v>
      </c>
      <c r="N47" s="5">
        <v>3</v>
      </c>
      <c r="O47" s="142"/>
      <c r="P47" s="142"/>
      <c r="Q47" s="206"/>
      <c r="R47" s="11">
        <f t="shared" si="4"/>
        <v>1.1111111111333336</v>
      </c>
      <c r="S47" s="9">
        <f t="shared" si="5"/>
        <v>3</v>
      </c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142"/>
      <c r="AJ47" s="142"/>
      <c r="AK47" s="142"/>
      <c r="AL47" s="142"/>
      <c r="AM47" s="142"/>
      <c r="AN47" s="142"/>
      <c r="AO47" s="142"/>
      <c r="AP47" s="142"/>
      <c r="AQ47" s="142"/>
      <c r="AR47" s="142"/>
      <c r="AS47" s="142"/>
      <c r="AT47" s="142"/>
      <c r="AU47" s="142"/>
      <c r="AV47" s="142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</row>
    <row r="48" spans="1:70" s="4" customFormat="1" ht="14">
      <c r="A48" s="4" t="s">
        <v>81</v>
      </c>
      <c r="B48" s="11">
        <f t="shared" si="3"/>
        <v>1.5</v>
      </c>
      <c r="C48" s="11"/>
      <c r="D48" s="11">
        <v>1.5</v>
      </c>
      <c r="E48" s="11">
        <v>2.5</v>
      </c>
      <c r="F48" s="5">
        <v>3</v>
      </c>
      <c r="G48" s="11"/>
      <c r="H48" s="11">
        <v>1.1666666667000001</v>
      </c>
      <c r="I48" s="11">
        <v>1.5</v>
      </c>
      <c r="J48" s="5">
        <v>3</v>
      </c>
      <c r="K48" s="11"/>
      <c r="L48" s="11">
        <v>1.8333333332999999</v>
      </c>
      <c r="M48" s="11">
        <v>2.5</v>
      </c>
      <c r="N48" s="5">
        <v>3</v>
      </c>
      <c r="R48" s="11">
        <f t="shared" si="4"/>
        <v>1.5</v>
      </c>
      <c r="S48" s="9">
        <f t="shared" si="5"/>
        <v>3</v>
      </c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142"/>
      <c r="BB48" s="142"/>
      <c r="BC48" s="142"/>
      <c r="BD48" s="142"/>
      <c r="BE48" s="142"/>
      <c r="BF48" s="142"/>
      <c r="BG48" s="142"/>
      <c r="BH48" s="142"/>
      <c r="BI48" s="142"/>
      <c r="BJ48" s="142"/>
      <c r="BK48" s="142"/>
      <c r="BL48" s="55"/>
      <c r="BM48" s="55"/>
      <c r="BN48" s="55"/>
      <c r="BO48" s="55"/>
      <c r="BP48" s="55"/>
      <c r="BQ48" s="55"/>
      <c r="BR48" s="55"/>
    </row>
    <row r="49" spans="1:70" s="4" customFormat="1" ht="14">
      <c r="A49" s="4" t="s">
        <v>1402</v>
      </c>
      <c r="B49" s="11" t="str">
        <f t="shared" si="3"/>
        <v>-</v>
      </c>
      <c r="D49" s="11">
        <v>0.66666666669999997</v>
      </c>
      <c r="E49" s="11">
        <v>1.5</v>
      </c>
      <c r="F49" s="5">
        <v>3</v>
      </c>
      <c r="J49" s="11"/>
      <c r="R49" s="11">
        <f t="shared" si="4"/>
        <v>0.66666666669999997</v>
      </c>
      <c r="S49" s="9">
        <f t="shared" si="5"/>
        <v>1</v>
      </c>
    </row>
    <row r="50" spans="1:70" s="4" customFormat="1" ht="14">
      <c r="A50" s="4" t="s">
        <v>1311</v>
      </c>
      <c r="B50" s="11" t="str">
        <f t="shared" si="3"/>
        <v>-</v>
      </c>
      <c r="D50" s="11">
        <v>1.1666666667000001</v>
      </c>
      <c r="E50" s="11">
        <v>1.5</v>
      </c>
      <c r="F50" s="5">
        <v>3</v>
      </c>
      <c r="J50" s="11"/>
      <c r="R50" s="11">
        <f t="shared" si="4"/>
        <v>1.1666666667000001</v>
      </c>
      <c r="S50" s="9">
        <f t="shared" si="5"/>
        <v>1</v>
      </c>
    </row>
    <row r="51" spans="1:70" s="4" customFormat="1" ht="14">
      <c r="A51" s="4" t="s">
        <v>35</v>
      </c>
      <c r="B51" s="11">
        <f t="shared" si="3"/>
        <v>1.0000000000333333</v>
      </c>
      <c r="C51" s="11"/>
      <c r="D51" s="11">
        <v>1.1666666667000001</v>
      </c>
      <c r="E51" s="11">
        <v>1.5</v>
      </c>
      <c r="F51" s="5">
        <v>3</v>
      </c>
      <c r="G51" s="11"/>
      <c r="H51" s="11">
        <v>0.66666666669999997</v>
      </c>
      <c r="I51" s="11">
        <v>1</v>
      </c>
      <c r="J51" s="5">
        <v>3</v>
      </c>
      <c r="K51" s="11"/>
      <c r="L51" s="11">
        <v>1.1666666667000001</v>
      </c>
      <c r="M51" s="11">
        <v>1.5</v>
      </c>
      <c r="N51" s="5">
        <v>3</v>
      </c>
      <c r="R51" s="11">
        <f t="shared" si="4"/>
        <v>1.0000000000333333</v>
      </c>
      <c r="S51" s="9">
        <f t="shared" si="5"/>
        <v>3</v>
      </c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142"/>
      <c r="BB51" s="142"/>
      <c r="BC51" s="142"/>
      <c r="BD51" s="142"/>
      <c r="BE51" s="142"/>
      <c r="BF51" s="142"/>
      <c r="BG51" s="142"/>
      <c r="BH51" s="142"/>
      <c r="BI51" s="142"/>
      <c r="BJ51" s="142"/>
      <c r="BK51" s="142"/>
      <c r="BL51" s="55"/>
      <c r="BM51" s="55"/>
      <c r="BN51" s="55"/>
      <c r="BO51" s="55"/>
      <c r="BP51" s="55"/>
      <c r="BQ51" s="55"/>
      <c r="BR51" s="55"/>
    </row>
    <row r="52" spans="1:70" s="4" customFormat="1" ht="14">
      <c r="A52" s="4" t="s">
        <v>1403</v>
      </c>
      <c r="B52" s="11" t="str">
        <f t="shared" si="3"/>
        <v>-</v>
      </c>
      <c r="D52" s="11">
        <v>0.83333333330000003</v>
      </c>
      <c r="E52" s="11">
        <v>1</v>
      </c>
      <c r="F52" s="5">
        <v>3</v>
      </c>
      <c r="J52" s="11"/>
      <c r="R52" s="11">
        <f t="shared" si="4"/>
        <v>0.83333333330000003</v>
      </c>
      <c r="S52" s="9">
        <f t="shared" si="5"/>
        <v>1</v>
      </c>
    </row>
    <row r="53" spans="1:70" s="4" customFormat="1" ht="14">
      <c r="A53" s="4" t="s">
        <v>478</v>
      </c>
      <c r="B53" s="11" t="str">
        <f t="shared" si="3"/>
        <v>-</v>
      </c>
      <c r="D53" s="11">
        <v>1.8333333332999999</v>
      </c>
      <c r="E53" s="11">
        <v>2.5</v>
      </c>
      <c r="F53" s="5">
        <v>3</v>
      </c>
      <c r="J53" s="11"/>
      <c r="R53" s="11">
        <f t="shared" si="4"/>
        <v>1.8333333332999999</v>
      </c>
      <c r="S53" s="9">
        <f t="shared" si="5"/>
        <v>1</v>
      </c>
    </row>
    <row r="54" spans="1:70" s="4" customFormat="1" ht="14">
      <c r="A54" s="4" t="s">
        <v>368</v>
      </c>
      <c r="B54" s="11" t="str">
        <f t="shared" si="3"/>
        <v>-</v>
      </c>
      <c r="D54" s="11">
        <v>0.5</v>
      </c>
      <c r="E54" s="11">
        <v>0.5</v>
      </c>
      <c r="F54" s="5">
        <v>3</v>
      </c>
      <c r="J54" s="11"/>
      <c r="R54" s="11">
        <f t="shared" si="4"/>
        <v>0.5</v>
      </c>
      <c r="S54" s="9">
        <f t="shared" si="5"/>
        <v>1</v>
      </c>
    </row>
    <row r="55" spans="1:70" s="4" customFormat="1" ht="14">
      <c r="A55" s="4" t="s">
        <v>1404</v>
      </c>
      <c r="B55" s="11" t="str">
        <f t="shared" si="3"/>
        <v>-</v>
      </c>
      <c r="D55" s="11">
        <v>1.1666666667000001</v>
      </c>
      <c r="E55" s="11">
        <v>1.5</v>
      </c>
      <c r="F55" s="5">
        <v>3</v>
      </c>
      <c r="J55" s="11"/>
      <c r="R55" s="11">
        <f t="shared" si="4"/>
        <v>1.1666666667000001</v>
      </c>
      <c r="S55" s="9">
        <f t="shared" si="5"/>
        <v>1</v>
      </c>
    </row>
    <row r="56" spans="1:70" s="4" customFormat="1" ht="14">
      <c r="A56" s="4" t="s">
        <v>1467</v>
      </c>
      <c r="B56" s="11" t="str">
        <f t="shared" si="3"/>
        <v>-</v>
      </c>
      <c r="D56" s="11">
        <v>2.625</v>
      </c>
      <c r="E56" s="11">
        <v>3</v>
      </c>
      <c r="F56" s="5">
        <v>4</v>
      </c>
      <c r="J56" s="11"/>
      <c r="R56" s="11">
        <f t="shared" si="4"/>
        <v>2.625</v>
      </c>
      <c r="S56" s="9">
        <f t="shared" si="5"/>
        <v>1</v>
      </c>
    </row>
    <row r="57" spans="1:70" s="4" customFormat="1" ht="14">
      <c r="A57" s="4" t="s">
        <v>173</v>
      </c>
      <c r="B57" s="11">
        <f t="shared" si="3"/>
        <v>1.7777777777999999</v>
      </c>
      <c r="D57" s="11">
        <v>2</v>
      </c>
      <c r="E57" s="11">
        <v>2.5</v>
      </c>
      <c r="F57" s="5">
        <v>3</v>
      </c>
      <c r="H57" s="11">
        <v>2.1666666666999999</v>
      </c>
      <c r="I57" s="11">
        <v>2.5</v>
      </c>
      <c r="J57" s="5">
        <v>3</v>
      </c>
      <c r="L57" s="11">
        <v>1.1666666667000001</v>
      </c>
      <c r="M57" s="11">
        <v>1.5</v>
      </c>
      <c r="N57" s="5">
        <v>3</v>
      </c>
      <c r="R57" s="11">
        <f t="shared" si="4"/>
        <v>1.7777777777999999</v>
      </c>
      <c r="S57" s="9">
        <f t="shared" si="5"/>
        <v>3</v>
      </c>
      <c r="BA57" s="142"/>
      <c r="BB57" s="142"/>
      <c r="BC57" s="142"/>
      <c r="BD57" s="142"/>
      <c r="BE57" s="142"/>
      <c r="BF57" s="142"/>
      <c r="BG57" s="142"/>
      <c r="BH57" s="142"/>
      <c r="BI57" s="142"/>
      <c r="BJ57" s="142"/>
      <c r="BK57" s="142"/>
      <c r="BL57" s="55"/>
      <c r="BM57" s="55"/>
      <c r="BN57" s="55"/>
      <c r="BO57" s="55"/>
      <c r="BP57" s="55"/>
      <c r="BQ57" s="55"/>
      <c r="BR57" s="55"/>
    </row>
    <row r="58" spans="1:70" s="4" customFormat="1" ht="14">
      <c r="A58" s="4" t="s">
        <v>1435</v>
      </c>
      <c r="B58" s="11" t="str">
        <f t="shared" si="3"/>
        <v>-</v>
      </c>
      <c r="D58" s="11">
        <v>3</v>
      </c>
      <c r="E58" s="11">
        <v>3.5</v>
      </c>
      <c r="F58" s="5">
        <v>3</v>
      </c>
      <c r="J58" s="11"/>
      <c r="R58" s="11">
        <f t="shared" si="4"/>
        <v>3</v>
      </c>
      <c r="S58" s="9">
        <f t="shared" si="5"/>
        <v>1</v>
      </c>
    </row>
    <row r="59" spans="1:70" s="4" customFormat="1" ht="14">
      <c r="A59" s="4" t="s">
        <v>70</v>
      </c>
      <c r="B59" s="11">
        <f t="shared" si="3"/>
        <v>0.94444444446666675</v>
      </c>
      <c r="D59" s="11">
        <v>1.1666666667000001</v>
      </c>
      <c r="E59" s="11">
        <v>1.5</v>
      </c>
      <c r="F59" s="5">
        <v>3</v>
      </c>
      <c r="H59" s="11">
        <v>0.66666666669999997</v>
      </c>
      <c r="I59" s="11">
        <v>1</v>
      </c>
      <c r="J59" s="5">
        <v>3</v>
      </c>
      <c r="L59" s="11">
        <v>1</v>
      </c>
      <c r="M59" s="11">
        <v>1</v>
      </c>
      <c r="N59" s="5">
        <v>3</v>
      </c>
      <c r="R59" s="11">
        <f t="shared" si="4"/>
        <v>0.94444444446666675</v>
      </c>
      <c r="S59" s="9">
        <f t="shared" si="5"/>
        <v>3</v>
      </c>
      <c r="BA59" s="142"/>
      <c r="BB59" s="142"/>
      <c r="BC59" s="142"/>
      <c r="BD59" s="142"/>
      <c r="BE59" s="142"/>
      <c r="BF59" s="142"/>
      <c r="BG59" s="142"/>
      <c r="BH59" s="142"/>
      <c r="BI59" s="142"/>
      <c r="BJ59" s="142"/>
      <c r="BK59" s="142"/>
      <c r="BQ59" s="55"/>
      <c r="BR59" s="55"/>
    </row>
    <row r="60" spans="1:70" s="4" customFormat="1" ht="14">
      <c r="A60" s="4" t="s">
        <v>94</v>
      </c>
      <c r="B60" s="11">
        <f t="shared" si="3"/>
        <v>0.94444444446666675</v>
      </c>
      <c r="D60" s="11">
        <v>0.66666666669999997</v>
      </c>
      <c r="E60" s="11">
        <v>1</v>
      </c>
      <c r="F60" s="5">
        <v>3</v>
      </c>
      <c r="H60" s="11">
        <v>1.1666666667000001</v>
      </c>
      <c r="I60" s="11">
        <v>2</v>
      </c>
      <c r="J60" s="5">
        <v>3</v>
      </c>
      <c r="L60" s="11">
        <v>1</v>
      </c>
      <c r="M60" s="11">
        <v>1.5</v>
      </c>
      <c r="N60" s="5">
        <v>3</v>
      </c>
      <c r="R60" s="11">
        <f t="shared" si="4"/>
        <v>0.94444444446666675</v>
      </c>
      <c r="S60" s="9">
        <f t="shared" si="5"/>
        <v>3</v>
      </c>
      <c r="BA60" s="142"/>
      <c r="BB60" s="142"/>
      <c r="BC60" s="142"/>
      <c r="BD60" s="142"/>
      <c r="BE60" s="142"/>
      <c r="BF60" s="142"/>
      <c r="BG60" s="142"/>
      <c r="BH60" s="142"/>
      <c r="BI60" s="142"/>
      <c r="BJ60" s="142"/>
      <c r="BK60" s="142"/>
      <c r="BQ60" s="55"/>
      <c r="BR60" s="55"/>
    </row>
    <row r="61" spans="1:70" s="4" customFormat="1" ht="14">
      <c r="A61" s="4" t="s">
        <v>72</v>
      </c>
      <c r="B61" s="11">
        <f t="shared" si="3"/>
        <v>1.3333333333333333</v>
      </c>
      <c r="D61" s="11">
        <v>1.3333333332999999</v>
      </c>
      <c r="E61" s="11">
        <v>1.5</v>
      </c>
      <c r="F61" s="5">
        <v>3</v>
      </c>
      <c r="H61" s="11">
        <v>1</v>
      </c>
      <c r="I61" s="11">
        <v>1</v>
      </c>
      <c r="J61" s="5">
        <v>3</v>
      </c>
      <c r="L61" s="11">
        <v>1.6666666667000001</v>
      </c>
      <c r="M61" s="11">
        <v>2</v>
      </c>
      <c r="N61" s="5">
        <v>3</v>
      </c>
      <c r="R61" s="11">
        <f t="shared" si="4"/>
        <v>1.3333333333333333</v>
      </c>
      <c r="S61" s="9">
        <f t="shared" si="5"/>
        <v>3</v>
      </c>
      <c r="BA61" s="142"/>
      <c r="BB61" s="142"/>
      <c r="BC61" s="142"/>
      <c r="BD61" s="142"/>
      <c r="BE61" s="142"/>
      <c r="BF61" s="142"/>
      <c r="BG61" s="142"/>
      <c r="BH61" s="142"/>
      <c r="BI61" s="142"/>
      <c r="BJ61" s="142"/>
      <c r="BK61" s="142"/>
      <c r="BL61" s="55"/>
      <c r="BM61" s="55"/>
      <c r="BN61" s="55"/>
      <c r="BO61" s="55"/>
      <c r="BP61" s="55"/>
      <c r="BQ61" s="55"/>
      <c r="BR61" s="55"/>
    </row>
    <row r="62" spans="1:70" s="4" customFormat="1" ht="14">
      <c r="A62" s="4" t="s">
        <v>80</v>
      </c>
      <c r="B62" s="11">
        <f t="shared" si="3"/>
        <v>0.83333333333333337</v>
      </c>
      <c r="D62" s="11">
        <v>0.83333333330000003</v>
      </c>
      <c r="E62" s="11">
        <v>1</v>
      </c>
      <c r="F62" s="5">
        <v>3</v>
      </c>
      <c r="H62" s="11">
        <v>0.5</v>
      </c>
      <c r="I62" s="11">
        <v>0.5</v>
      </c>
      <c r="J62" s="5">
        <v>3</v>
      </c>
      <c r="L62" s="11">
        <v>1.1666666667000001</v>
      </c>
      <c r="M62" s="11">
        <v>2</v>
      </c>
      <c r="N62" s="5">
        <v>3</v>
      </c>
      <c r="R62" s="11">
        <f t="shared" si="4"/>
        <v>0.83333333333333337</v>
      </c>
      <c r="S62" s="9">
        <f t="shared" si="5"/>
        <v>3</v>
      </c>
      <c r="BA62" s="142"/>
      <c r="BB62" s="142"/>
      <c r="BC62" s="142"/>
      <c r="BD62" s="142"/>
      <c r="BE62" s="142"/>
      <c r="BF62" s="142"/>
      <c r="BG62" s="142"/>
      <c r="BH62" s="142"/>
      <c r="BI62" s="142"/>
      <c r="BJ62" s="142"/>
      <c r="BK62" s="142"/>
      <c r="BL62" s="55"/>
      <c r="BM62" s="55"/>
      <c r="BN62" s="55"/>
      <c r="BO62" s="55"/>
      <c r="BP62" s="55"/>
      <c r="BQ62" s="55"/>
      <c r="BR62" s="55"/>
    </row>
    <row r="63" spans="1:70" s="4" customFormat="1" ht="14">
      <c r="A63" s="4" t="s">
        <v>54</v>
      </c>
      <c r="B63" s="11">
        <f t="shared" si="3"/>
        <v>1.5</v>
      </c>
      <c r="D63" s="11">
        <v>1.5</v>
      </c>
      <c r="E63" s="11">
        <v>2</v>
      </c>
      <c r="F63" s="5">
        <v>3</v>
      </c>
      <c r="H63" s="11">
        <v>1</v>
      </c>
      <c r="I63" s="11">
        <v>1.5</v>
      </c>
      <c r="J63" s="5">
        <v>3</v>
      </c>
      <c r="L63" s="11">
        <v>2</v>
      </c>
      <c r="M63" s="11">
        <v>2</v>
      </c>
      <c r="N63" s="5">
        <v>3</v>
      </c>
      <c r="R63" s="11">
        <f t="shared" si="4"/>
        <v>1.5</v>
      </c>
      <c r="S63" s="9">
        <f t="shared" si="5"/>
        <v>3</v>
      </c>
      <c r="BA63" s="142"/>
      <c r="BB63" s="142"/>
      <c r="BC63" s="142"/>
      <c r="BD63" s="142"/>
      <c r="BE63" s="142"/>
      <c r="BF63" s="142"/>
      <c r="BG63" s="142"/>
      <c r="BH63" s="142"/>
      <c r="BI63" s="142"/>
      <c r="BJ63" s="142"/>
      <c r="BK63" s="142"/>
      <c r="BL63" s="55"/>
      <c r="BM63" s="55"/>
      <c r="BN63" s="55"/>
      <c r="BO63" s="55"/>
      <c r="BP63" s="55"/>
      <c r="BQ63" s="55"/>
      <c r="BR63" s="55"/>
    </row>
    <row r="64" spans="1:70" s="4" customFormat="1" ht="14">
      <c r="A64" s="4" t="s">
        <v>37</v>
      </c>
      <c r="B64" s="11">
        <f t="shared" si="3"/>
        <v>1.3888888889000002</v>
      </c>
      <c r="D64" s="11">
        <v>1.1666666667000001</v>
      </c>
      <c r="E64" s="11">
        <v>1.5</v>
      </c>
      <c r="F64" s="5">
        <v>3</v>
      </c>
      <c r="H64" s="11">
        <v>1.3333333332999999</v>
      </c>
      <c r="I64" s="11">
        <v>2</v>
      </c>
      <c r="J64" s="5">
        <v>3</v>
      </c>
      <c r="L64" s="11">
        <v>1.6666666667000001</v>
      </c>
      <c r="M64" s="11">
        <v>2</v>
      </c>
      <c r="N64" s="5">
        <v>3</v>
      </c>
      <c r="R64" s="11">
        <f t="shared" si="4"/>
        <v>1.3888888889000002</v>
      </c>
      <c r="S64" s="9">
        <f t="shared" si="5"/>
        <v>3</v>
      </c>
      <c r="AW64" s="142"/>
      <c r="AX64" s="142"/>
      <c r="AY64" s="142"/>
      <c r="AZ64" s="142"/>
      <c r="BL64" s="55"/>
      <c r="BM64" s="55"/>
      <c r="BN64" s="55"/>
      <c r="BO64" s="55"/>
      <c r="BP64" s="55"/>
      <c r="BQ64" s="55"/>
      <c r="BR64" s="55"/>
    </row>
    <row r="65" spans="1:70" s="4" customFormat="1" ht="14">
      <c r="A65" s="4" t="s">
        <v>59</v>
      </c>
      <c r="B65" s="11">
        <f t="shared" si="3"/>
        <v>1.2777777777666668</v>
      </c>
      <c r="D65" s="11">
        <v>1.5</v>
      </c>
      <c r="E65" s="11">
        <v>2</v>
      </c>
      <c r="F65" s="5">
        <v>3</v>
      </c>
      <c r="H65" s="11">
        <v>0.83333333330000003</v>
      </c>
      <c r="I65" s="11">
        <v>1</v>
      </c>
      <c r="J65" s="5">
        <v>3</v>
      </c>
      <c r="L65" s="11">
        <v>1.5</v>
      </c>
      <c r="M65" s="11">
        <v>2.5</v>
      </c>
      <c r="N65" s="5">
        <v>3</v>
      </c>
      <c r="R65" s="11">
        <f t="shared" si="4"/>
        <v>1.2777777777666668</v>
      </c>
      <c r="S65" s="9">
        <f t="shared" si="5"/>
        <v>3</v>
      </c>
      <c r="AW65" s="142"/>
      <c r="AX65" s="142"/>
      <c r="AY65" s="142"/>
      <c r="AZ65" s="142"/>
      <c r="BL65" s="55"/>
      <c r="BM65" s="55"/>
      <c r="BN65" s="55"/>
      <c r="BO65" s="55"/>
      <c r="BP65" s="55"/>
      <c r="BQ65" s="55"/>
      <c r="BR65" s="55"/>
    </row>
    <row r="66" spans="1:70" s="4" customFormat="1" ht="14">
      <c r="A66" s="4" t="s">
        <v>199</v>
      </c>
      <c r="B66" s="11" t="str">
        <f t="shared" si="3"/>
        <v>1.2*</v>
      </c>
      <c r="C66" s="5"/>
      <c r="D66" s="11">
        <v>1.3333333332999999</v>
      </c>
      <c r="E66" s="11">
        <v>1.5</v>
      </c>
      <c r="F66" s="5">
        <v>3</v>
      </c>
      <c r="G66" s="5"/>
      <c r="H66" s="11">
        <v>1</v>
      </c>
      <c r="I66" s="11">
        <v>1.5</v>
      </c>
      <c r="J66" s="5">
        <v>3</v>
      </c>
      <c r="K66" s="24"/>
      <c r="R66" s="11">
        <f t="shared" si="4"/>
        <v>1.1666666666499999</v>
      </c>
      <c r="S66" s="9">
        <f t="shared" si="5"/>
        <v>2</v>
      </c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</row>
    <row r="67" spans="1:70" s="4" customFormat="1" ht="14">
      <c r="A67" s="142" t="s">
        <v>77</v>
      </c>
      <c r="B67" s="11">
        <f t="shared" si="3"/>
        <v>1.0555555555333334</v>
      </c>
      <c r="C67" s="142"/>
      <c r="D67" s="11">
        <v>1</v>
      </c>
      <c r="E67" s="11">
        <v>1</v>
      </c>
      <c r="F67" s="5">
        <v>3</v>
      </c>
      <c r="G67" s="142"/>
      <c r="H67" s="11">
        <v>0.83333333330000003</v>
      </c>
      <c r="I67" s="11">
        <v>1</v>
      </c>
      <c r="J67" s="5">
        <v>3</v>
      </c>
      <c r="K67" s="142"/>
      <c r="L67" s="11">
        <v>1.3333333332999999</v>
      </c>
      <c r="M67" s="11">
        <v>1.5</v>
      </c>
      <c r="N67" s="5">
        <v>3</v>
      </c>
      <c r="O67" s="142"/>
      <c r="P67" s="142"/>
      <c r="Q67" s="206"/>
      <c r="R67" s="11">
        <f t="shared" si="4"/>
        <v>1.0555555555333334</v>
      </c>
      <c r="S67" s="9">
        <f t="shared" si="5"/>
        <v>3</v>
      </c>
      <c r="T67" s="142"/>
      <c r="U67" s="142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  <c r="AG67" s="142"/>
      <c r="AH67" s="142"/>
      <c r="AI67" s="142"/>
      <c r="AJ67" s="142"/>
      <c r="AK67" s="142"/>
      <c r="AL67" s="142"/>
      <c r="AM67" s="142"/>
      <c r="AN67" s="142"/>
      <c r="AO67" s="142"/>
      <c r="AP67" s="142"/>
      <c r="AQ67" s="142"/>
      <c r="AR67" s="142"/>
      <c r="AS67" s="142"/>
      <c r="AT67" s="142"/>
      <c r="AU67" s="142"/>
      <c r="AV67" s="142"/>
      <c r="AW67" s="142"/>
      <c r="AX67" s="142"/>
      <c r="AY67" s="142"/>
      <c r="AZ67" s="142"/>
      <c r="BL67" s="55"/>
      <c r="BM67" s="55"/>
      <c r="BN67" s="55"/>
      <c r="BO67" s="55"/>
      <c r="BP67" s="55"/>
      <c r="BQ67" s="55"/>
      <c r="BR67" s="55"/>
    </row>
    <row r="68" spans="1:70" s="4" customFormat="1" ht="14">
      <c r="A68" s="142" t="s">
        <v>78</v>
      </c>
      <c r="B68" s="11">
        <f t="shared" si="3"/>
        <v>0.72222222223333343</v>
      </c>
      <c r="C68" s="142"/>
      <c r="D68" s="11">
        <v>0.66666666669999997</v>
      </c>
      <c r="E68" s="11">
        <v>1</v>
      </c>
      <c r="F68" s="5">
        <v>3</v>
      </c>
      <c r="G68" s="142"/>
      <c r="H68" s="11">
        <v>0.33333333329999998</v>
      </c>
      <c r="I68" s="11">
        <v>0.5</v>
      </c>
      <c r="J68" s="5">
        <v>3</v>
      </c>
      <c r="K68" s="142"/>
      <c r="L68" s="11">
        <v>1.1666666667000001</v>
      </c>
      <c r="M68" s="11">
        <v>2</v>
      </c>
      <c r="N68" s="5">
        <v>3</v>
      </c>
      <c r="O68" s="142"/>
      <c r="P68" s="142"/>
      <c r="Q68" s="206"/>
      <c r="R68" s="11">
        <f t="shared" si="4"/>
        <v>0.72222222223333343</v>
      </c>
      <c r="S68" s="9">
        <f t="shared" si="5"/>
        <v>3</v>
      </c>
      <c r="T68" s="142"/>
      <c r="U68" s="142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42"/>
      <c r="AH68" s="142"/>
      <c r="AI68" s="142"/>
      <c r="AJ68" s="142"/>
      <c r="AK68" s="142"/>
      <c r="AL68" s="142"/>
      <c r="AM68" s="142"/>
      <c r="AN68" s="142"/>
      <c r="AO68" s="142"/>
      <c r="AP68" s="142"/>
      <c r="AQ68" s="142"/>
      <c r="AR68" s="142"/>
      <c r="AS68" s="142"/>
      <c r="AT68" s="142"/>
      <c r="AU68" s="142"/>
      <c r="AV68" s="142"/>
      <c r="AW68" s="142"/>
      <c r="AX68" s="142"/>
      <c r="AY68" s="142"/>
      <c r="AZ68" s="142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</row>
    <row r="69" spans="1:70" s="4" customFormat="1" ht="14">
      <c r="A69" s="142" t="s">
        <v>50</v>
      </c>
      <c r="B69" s="11">
        <f t="shared" si="3"/>
        <v>0.66666666666666663</v>
      </c>
      <c r="C69" s="142"/>
      <c r="D69" s="11">
        <v>1</v>
      </c>
      <c r="E69" s="11">
        <v>1.5</v>
      </c>
      <c r="F69" s="5">
        <v>3</v>
      </c>
      <c r="G69" s="142"/>
      <c r="H69" s="11">
        <v>0.33333333329999998</v>
      </c>
      <c r="I69" s="11">
        <v>0.5</v>
      </c>
      <c r="J69" s="5">
        <v>3</v>
      </c>
      <c r="K69" s="142"/>
      <c r="L69" s="11">
        <v>0.66666666669999997</v>
      </c>
      <c r="M69" s="11">
        <v>1</v>
      </c>
      <c r="N69" s="5">
        <v>3</v>
      </c>
      <c r="O69" s="55"/>
      <c r="P69" s="142"/>
      <c r="Q69" s="206"/>
      <c r="R69" s="11">
        <f t="shared" si="4"/>
        <v>0.66666666666666663</v>
      </c>
      <c r="S69" s="9">
        <f t="shared" si="5"/>
        <v>3</v>
      </c>
      <c r="T69" s="142"/>
      <c r="U69" s="142"/>
      <c r="V69" s="142"/>
      <c r="W69" s="142"/>
      <c r="X69" s="142"/>
      <c r="Y69" s="142"/>
      <c r="Z69" s="142"/>
      <c r="AA69" s="142"/>
      <c r="AB69" s="142"/>
      <c r="AC69" s="142"/>
      <c r="AD69" s="142"/>
      <c r="AE69" s="142"/>
      <c r="AF69" s="142"/>
      <c r="AG69" s="142"/>
      <c r="AH69" s="142"/>
      <c r="AI69" s="142"/>
      <c r="AJ69" s="142"/>
      <c r="AK69" s="142"/>
      <c r="AL69" s="142"/>
      <c r="AM69" s="142"/>
      <c r="AN69" s="142"/>
      <c r="AO69" s="142"/>
      <c r="AP69" s="142"/>
      <c r="AQ69" s="142"/>
      <c r="AR69" s="1"/>
      <c r="AS69" s="1"/>
      <c r="AT69" s="1"/>
      <c r="AU69" s="1"/>
      <c r="AV69" s="1"/>
      <c r="AW69" s="142"/>
      <c r="AX69" s="142"/>
      <c r="AY69" s="142"/>
      <c r="AZ69" s="142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Q69" s="55"/>
      <c r="BR69" s="55"/>
    </row>
    <row r="70" spans="1:70" s="4" customFormat="1" ht="14">
      <c r="A70" s="4" t="s">
        <v>197</v>
      </c>
      <c r="B70" s="11">
        <f t="shared" si="3"/>
        <v>2.2777777777999995</v>
      </c>
      <c r="D70" s="11">
        <v>2.1666666666999999</v>
      </c>
      <c r="E70" s="11">
        <v>2.5</v>
      </c>
      <c r="F70" s="5">
        <v>3</v>
      </c>
      <c r="H70" s="11">
        <v>2</v>
      </c>
      <c r="I70" s="11">
        <v>2</v>
      </c>
      <c r="J70" s="5">
        <v>3</v>
      </c>
      <c r="L70" s="11">
        <v>2.6666666666999999</v>
      </c>
      <c r="M70" s="11">
        <v>3</v>
      </c>
      <c r="N70" s="5">
        <v>3</v>
      </c>
      <c r="R70" s="11">
        <f t="shared" si="4"/>
        <v>2.2777777777999995</v>
      </c>
      <c r="S70" s="9">
        <f t="shared" si="5"/>
        <v>3</v>
      </c>
      <c r="AW70" s="142"/>
      <c r="AX70" s="142"/>
      <c r="AY70" s="142"/>
      <c r="AZ70" s="142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</row>
    <row r="71" spans="1:70" s="4" customFormat="1" ht="14">
      <c r="A71" s="4" t="s">
        <v>212</v>
      </c>
      <c r="B71" s="11" t="str">
        <f t="shared" si="3"/>
        <v>1.8*</v>
      </c>
      <c r="C71" s="5"/>
      <c r="D71" s="11">
        <v>1.8333333332999999</v>
      </c>
      <c r="E71" s="11">
        <v>2.5</v>
      </c>
      <c r="F71" s="5">
        <v>3</v>
      </c>
      <c r="G71" s="5"/>
      <c r="H71" s="11">
        <v>1.8333333332999999</v>
      </c>
      <c r="I71" s="11">
        <v>2</v>
      </c>
      <c r="J71" s="5">
        <v>3</v>
      </c>
      <c r="K71" s="24"/>
      <c r="R71" s="11">
        <f t="shared" si="4"/>
        <v>1.8333333332999999</v>
      </c>
      <c r="S71" s="9">
        <f t="shared" si="5"/>
        <v>2</v>
      </c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</row>
    <row r="72" spans="1:70" s="4" customFormat="1" ht="14">
      <c r="A72" s="4" t="s">
        <v>170</v>
      </c>
      <c r="B72" s="11">
        <f t="shared" si="3"/>
        <v>1.1111111110999998</v>
      </c>
      <c r="D72" s="11">
        <v>1</v>
      </c>
      <c r="E72" s="11">
        <v>1.5</v>
      </c>
      <c r="F72" s="5">
        <v>3</v>
      </c>
      <c r="H72" s="11">
        <v>1</v>
      </c>
      <c r="I72" s="11">
        <v>1.5</v>
      </c>
      <c r="J72" s="5">
        <v>3</v>
      </c>
      <c r="L72" s="11">
        <v>1.3333333332999999</v>
      </c>
      <c r="M72" s="11">
        <v>1.5</v>
      </c>
      <c r="N72" s="5">
        <v>3</v>
      </c>
      <c r="R72" s="11">
        <f t="shared" si="4"/>
        <v>1.1111111110999998</v>
      </c>
      <c r="S72" s="9">
        <f t="shared" si="5"/>
        <v>3</v>
      </c>
      <c r="AW72" s="142"/>
      <c r="AX72" s="142"/>
      <c r="AY72" s="142"/>
      <c r="AZ72" s="142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</row>
    <row r="73" spans="1:70" s="4" customFormat="1" ht="14">
      <c r="A73" s="4" t="s">
        <v>198</v>
      </c>
      <c r="B73" s="11">
        <f t="shared" si="3"/>
        <v>1.2777777777999999</v>
      </c>
      <c r="D73" s="11">
        <v>2</v>
      </c>
      <c r="E73" s="11">
        <v>3.5</v>
      </c>
      <c r="F73" s="5">
        <v>3</v>
      </c>
      <c r="H73" s="11">
        <v>0.66666666669999997</v>
      </c>
      <c r="I73" s="11">
        <v>1</v>
      </c>
      <c r="J73" s="5">
        <v>3</v>
      </c>
      <c r="L73" s="11">
        <v>1.1666666667000001</v>
      </c>
      <c r="M73" s="11">
        <v>1.5</v>
      </c>
      <c r="N73" s="5">
        <v>3</v>
      </c>
      <c r="R73" s="11">
        <f t="shared" si="4"/>
        <v>1.2777777777999999</v>
      </c>
      <c r="S73" s="9">
        <f t="shared" si="5"/>
        <v>3</v>
      </c>
      <c r="AW73" s="142"/>
      <c r="AX73" s="142"/>
      <c r="AY73" s="142"/>
      <c r="AZ73" s="142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</row>
    <row r="74" spans="1:70" s="4" customFormat="1" ht="14">
      <c r="A74" s="4" t="s">
        <v>48</v>
      </c>
      <c r="B74" s="11">
        <f t="shared" si="3"/>
        <v>1.6666666666666667</v>
      </c>
      <c r="C74" s="11"/>
      <c r="D74" s="11">
        <v>1.5</v>
      </c>
      <c r="E74" s="11">
        <v>2</v>
      </c>
      <c r="F74" s="5">
        <v>3</v>
      </c>
      <c r="G74" s="11"/>
      <c r="H74" s="11">
        <v>1.6666666667000001</v>
      </c>
      <c r="I74" s="11">
        <v>2.5</v>
      </c>
      <c r="J74" s="5">
        <v>3</v>
      </c>
      <c r="K74" s="11"/>
      <c r="L74" s="11">
        <v>1.8333333332999999</v>
      </c>
      <c r="M74" s="11">
        <v>2</v>
      </c>
      <c r="N74" s="5">
        <v>3</v>
      </c>
      <c r="R74" s="11">
        <f t="shared" si="4"/>
        <v>1.6666666666666667</v>
      </c>
      <c r="S74" s="9">
        <f t="shared" si="5"/>
        <v>3</v>
      </c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</row>
    <row r="75" spans="1:70" s="4" customFormat="1" ht="14">
      <c r="A75" s="4" t="s">
        <v>206</v>
      </c>
      <c r="B75" s="11">
        <f t="shared" si="3"/>
        <v>1.1666666666666667</v>
      </c>
      <c r="C75" s="11"/>
      <c r="D75" s="11">
        <v>1</v>
      </c>
      <c r="E75" s="11">
        <v>1.5</v>
      </c>
      <c r="F75" s="5">
        <v>3</v>
      </c>
      <c r="G75" s="11"/>
      <c r="H75" s="11">
        <v>0.83333333330000003</v>
      </c>
      <c r="I75" s="11">
        <v>1</v>
      </c>
      <c r="J75" s="5">
        <v>3</v>
      </c>
      <c r="K75" s="11"/>
      <c r="L75" s="11">
        <v>1.6666666667000001</v>
      </c>
      <c r="M75" s="11">
        <v>3</v>
      </c>
      <c r="N75" s="5">
        <v>3</v>
      </c>
      <c r="R75" s="11">
        <f t="shared" si="4"/>
        <v>1.1666666666666667</v>
      </c>
      <c r="S75" s="9">
        <f t="shared" si="5"/>
        <v>3</v>
      </c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</row>
    <row r="76" spans="1:70" s="4" customFormat="1" ht="14">
      <c r="A76" s="4" t="s">
        <v>1436</v>
      </c>
      <c r="B76" s="11" t="str">
        <f t="shared" si="3"/>
        <v>-</v>
      </c>
      <c r="D76" s="11">
        <v>1.6666666667000001</v>
      </c>
      <c r="E76" s="11">
        <v>2</v>
      </c>
      <c r="F76" s="5">
        <v>3</v>
      </c>
      <c r="J76" s="11"/>
      <c r="R76" s="11">
        <f t="shared" si="4"/>
        <v>1.6666666667000001</v>
      </c>
      <c r="S76" s="9">
        <f t="shared" si="5"/>
        <v>1</v>
      </c>
    </row>
    <row r="77" spans="1:70" s="142" customFormat="1" ht="14">
      <c r="A77" s="4" t="s">
        <v>177</v>
      </c>
      <c r="B77" s="11">
        <f t="shared" si="3"/>
        <v>1.4999999999666667</v>
      </c>
      <c r="C77" s="4"/>
      <c r="D77" s="11">
        <v>1.8333333332999999</v>
      </c>
      <c r="E77" s="11">
        <v>2.5</v>
      </c>
      <c r="F77" s="5">
        <v>3</v>
      </c>
      <c r="G77" s="4"/>
      <c r="H77" s="11">
        <v>1.3333333332999999</v>
      </c>
      <c r="I77" s="11">
        <v>2</v>
      </c>
      <c r="J77" s="5">
        <v>3</v>
      </c>
      <c r="K77" s="4"/>
      <c r="L77" s="11">
        <v>1.3333333332999999</v>
      </c>
      <c r="M77" s="11">
        <v>1.5</v>
      </c>
      <c r="N77" s="5">
        <v>3</v>
      </c>
      <c r="O77" s="4"/>
      <c r="P77" s="4"/>
      <c r="Q77" s="4"/>
      <c r="R77" s="11">
        <f t="shared" si="4"/>
        <v>1.4999999999666667</v>
      </c>
      <c r="S77" s="9">
        <f t="shared" si="5"/>
        <v>3</v>
      </c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</row>
    <row r="78" spans="1:70" s="55" customFormat="1" ht="14">
      <c r="A78" s="4" t="s">
        <v>1437</v>
      </c>
      <c r="B78" s="11" t="str">
        <f t="shared" ref="B78:B139" si="6">IF(S78=3,R78,IF(S78=2,ROUND(R78,1)&amp;"*",IF(S78=1,"-")))</f>
        <v>-</v>
      </c>
      <c r="C78" s="4"/>
      <c r="D78" s="11">
        <v>2.5</v>
      </c>
      <c r="E78" s="11">
        <v>3</v>
      </c>
      <c r="F78" s="5">
        <v>3</v>
      </c>
      <c r="G78" s="4"/>
      <c r="H78" s="4"/>
      <c r="I78" s="4"/>
      <c r="J78" s="11"/>
      <c r="K78" s="4"/>
      <c r="L78" s="4"/>
      <c r="M78" s="4"/>
      <c r="N78" s="4"/>
      <c r="O78" s="4"/>
      <c r="P78" s="4"/>
      <c r="Q78" s="4"/>
      <c r="R78" s="11">
        <f t="shared" ref="R78:R139" si="7">AVERAGE(D78,H78,L78)</f>
        <v>2.5</v>
      </c>
      <c r="S78" s="9">
        <f t="shared" ref="S78:S139" si="8" xml:space="preserve"> COUNT(F78,J78,N78)</f>
        <v>1</v>
      </c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</row>
    <row r="79" spans="1:70" s="55" customFormat="1" ht="14">
      <c r="A79" s="4" t="s">
        <v>175</v>
      </c>
      <c r="B79" s="11">
        <f t="shared" si="6"/>
        <v>1.2222222222333334</v>
      </c>
      <c r="C79" s="11"/>
      <c r="D79" s="11">
        <v>1.3333333332999999</v>
      </c>
      <c r="E79" s="11">
        <v>1.5</v>
      </c>
      <c r="F79" s="5">
        <v>3</v>
      </c>
      <c r="G79" s="11"/>
      <c r="H79" s="11">
        <v>1.1666666667000001</v>
      </c>
      <c r="I79" s="11">
        <v>1.5</v>
      </c>
      <c r="J79" s="5">
        <v>3</v>
      </c>
      <c r="K79" s="11"/>
      <c r="L79" s="11">
        <v>1.1666666667000001</v>
      </c>
      <c r="M79" s="11">
        <v>2</v>
      </c>
      <c r="N79" s="5">
        <v>3</v>
      </c>
      <c r="O79" s="4"/>
      <c r="P79" s="4"/>
      <c r="Q79" s="4"/>
      <c r="R79" s="11">
        <f t="shared" si="7"/>
        <v>1.2222222222333334</v>
      </c>
      <c r="S79" s="9">
        <f t="shared" si="8"/>
        <v>3</v>
      </c>
      <c r="T79" s="4"/>
      <c r="U79" s="4"/>
    </row>
    <row r="80" spans="1:70" s="55" customFormat="1" ht="14">
      <c r="A80" s="4" t="s">
        <v>211</v>
      </c>
      <c r="B80" s="11">
        <f t="shared" si="6"/>
        <v>1.9444444444333335</v>
      </c>
      <c r="C80" s="11"/>
      <c r="D80" s="11">
        <v>1.6666666667000001</v>
      </c>
      <c r="E80" s="11">
        <v>2</v>
      </c>
      <c r="F80" s="5">
        <v>3</v>
      </c>
      <c r="G80" s="11"/>
      <c r="H80" s="11">
        <v>1.8333333332999999</v>
      </c>
      <c r="I80" s="11">
        <v>2.5</v>
      </c>
      <c r="J80" s="5">
        <v>3</v>
      </c>
      <c r="K80" s="11"/>
      <c r="L80" s="11">
        <v>2.3333333333000001</v>
      </c>
      <c r="M80" s="11">
        <v>3</v>
      </c>
      <c r="N80" s="5">
        <v>3</v>
      </c>
      <c r="O80" s="4"/>
      <c r="P80" s="4"/>
      <c r="Q80" s="4"/>
      <c r="R80" s="11">
        <f t="shared" si="7"/>
        <v>1.9444444444333335</v>
      </c>
      <c r="S80" s="9">
        <f t="shared" si="8"/>
        <v>3</v>
      </c>
      <c r="T80" s="4"/>
      <c r="U80" s="4"/>
    </row>
    <row r="81" spans="1:70" s="55" customFormat="1" ht="14">
      <c r="A81" s="4" t="s">
        <v>1395</v>
      </c>
      <c r="B81" s="11" t="str">
        <f t="shared" si="6"/>
        <v>3*</v>
      </c>
      <c r="C81" s="4"/>
      <c r="D81" s="11">
        <v>3</v>
      </c>
      <c r="E81" s="11">
        <v>3.5</v>
      </c>
      <c r="F81" s="5">
        <v>3</v>
      </c>
      <c r="G81" s="4"/>
      <c r="H81" s="11">
        <v>3</v>
      </c>
      <c r="I81" s="11">
        <v>3.5</v>
      </c>
      <c r="J81" s="5">
        <v>3</v>
      </c>
      <c r="K81" s="4"/>
      <c r="L81" s="4"/>
      <c r="M81" s="4"/>
      <c r="N81" s="4"/>
      <c r="O81" s="4"/>
      <c r="P81" s="4"/>
      <c r="Q81" s="4"/>
      <c r="R81" s="11">
        <f t="shared" si="7"/>
        <v>3</v>
      </c>
      <c r="S81" s="9">
        <f t="shared" si="8"/>
        <v>2</v>
      </c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</row>
    <row r="82" spans="1:70" s="55" customFormat="1" ht="14">
      <c r="A82" s="4" t="s">
        <v>1396</v>
      </c>
      <c r="B82" s="11" t="str">
        <f t="shared" si="6"/>
        <v>2.4*</v>
      </c>
      <c r="C82" s="4"/>
      <c r="D82" s="11">
        <v>2.3333333333000001</v>
      </c>
      <c r="E82" s="11">
        <v>2.5</v>
      </c>
      <c r="F82" s="5">
        <v>3</v>
      </c>
      <c r="G82" s="4"/>
      <c r="H82" s="11">
        <v>2.5</v>
      </c>
      <c r="I82" s="11">
        <v>3</v>
      </c>
      <c r="J82" s="5">
        <v>3</v>
      </c>
      <c r="K82" s="4"/>
      <c r="L82" s="4"/>
      <c r="M82" s="4"/>
      <c r="N82" s="4"/>
      <c r="O82" s="4"/>
      <c r="P82" s="4"/>
      <c r="Q82" s="4"/>
      <c r="R82" s="11">
        <f t="shared" si="7"/>
        <v>2.4166666666500003</v>
      </c>
      <c r="S82" s="9">
        <f t="shared" si="8"/>
        <v>2</v>
      </c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</row>
    <row r="83" spans="1:70" s="55" customFormat="1" ht="14">
      <c r="A83" s="4" t="s">
        <v>1414</v>
      </c>
      <c r="B83" s="11" t="str">
        <f t="shared" si="6"/>
        <v>-</v>
      </c>
      <c r="C83" s="4"/>
      <c r="D83" s="11">
        <v>2.3333333333000001</v>
      </c>
      <c r="E83" s="11">
        <v>2.5</v>
      </c>
      <c r="F83" s="5">
        <v>3</v>
      </c>
      <c r="G83" s="4"/>
      <c r="H83" s="4"/>
      <c r="I83" s="4"/>
      <c r="J83" s="11"/>
      <c r="K83" s="4"/>
      <c r="L83" s="4"/>
      <c r="M83" s="4"/>
      <c r="N83" s="4"/>
      <c r="O83" s="4"/>
      <c r="P83" s="4"/>
      <c r="Q83" s="4"/>
      <c r="R83" s="11">
        <f t="shared" si="7"/>
        <v>2.3333333333000001</v>
      </c>
      <c r="S83" s="9">
        <f t="shared" si="8"/>
        <v>1</v>
      </c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</row>
    <row r="84" spans="1:70" s="55" customFormat="1" ht="14">
      <c r="A84" s="4" t="s">
        <v>174</v>
      </c>
      <c r="B84" s="11" t="str">
        <f t="shared" si="6"/>
        <v>1.5*</v>
      </c>
      <c r="C84" s="5"/>
      <c r="D84" s="11">
        <v>1.8333333332999999</v>
      </c>
      <c r="E84" s="11">
        <v>3</v>
      </c>
      <c r="F84" s="5">
        <v>3</v>
      </c>
      <c r="G84" s="5"/>
      <c r="H84" s="11">
        <v>1.1666666667000001</v>
      </c>
      <c r="I84" s="11">
        <v>1.5</v>
      </c>
      <c r="J84" s="5">
        <v>3</v>
      </c>
      <c r="K84" s="24"/>
      <c r="L84" s="4"/>
      <c r="M84" s="4"/>
      <c r="N84" s="4"/>
      <c r="O84" s="4"/>
      <c r="P84" s="4"/>
      <c r="Q84" s="4"/>
      <c r="R84" s="11">
        <f t="shared" si="7"/>
        <v>1.5</v>
      </c>
      <c r="S84" s="9">
        <f t="shared" si="8"/>
        <v>2</v>
      </c>
      <c r="T84" s="4"/>
    </row>
    <row r="85" spans="1:70" s="55" customFormat="1" ht="14">
      <c r="A85" s="4" t="s">
        <v>166</v>
      </c>
      <c r="B85" s="11" t="str">
        <f t="shared" si="6"/>
        <v>2.8*</v>
      </c>
      <c r="C85" s="5"/>
      <c r="D85" s="11">
        <v>2.5</v>
      </c>
      <c r="E85" s="11">
        <v>3</v>
      </c>
      <c r="F85" s="5">
        <v>3</v>
      </c>
      <c r="G85" s="5"/>
      <c r="H85" s="11">
        <v>3</v>
      </c>
      <c r="I85" s="11">
        <v>3.5</v>
      </c>
      <c r="J85" s="5">
        <v>3</v>
      </c>
      <c r="K85" s="24"/>
      <c r="L85" s="4"/>
      <c r="M85" s="4"/>
      <c r="N85" s="4"/>
      <c r="O85" s="4"/>
      <c r="P85" s="4"/>
      <c r="Q85" s="4"/>
      <c r="R85" s="11">
        <f t="shared" si="7"/>
        <v>2.75</v>
      </c>
      <c r="S85" s="9">
        <f t="shared" si="8"/>
        <v>2</v>
      </c>
      <c r="T85" s="4"/>
    </row>
    <row r="86" spans="1:70" s="55" customFormat="1" ht="14">
      <c r="A86" s="4" t="s">
        <v>169</v>
      </c>
      <c r="B86" s="11" t="str">
        <f t="shared" si="6"/>
        <v>1.4*</v>
      </c>
      <c r="C86" s="5"/>
      <c r="D86" s="11">
        <v>1</v>
      </c>
      <c r="E86" s="11">
        <v>1</v>
      </c>
      <c r="F86" s="5">
        <v>3</v>
      </c>
      <c r="G86" s="5"/>
      <c r="H86" s="11">
        <v>1.75</v>
      </c>
      <c r="I86" s="11">
        <v>2</v>
      </c>
      <c r="J86" s="5">
        <v>2</v>
      </c>
      <c r="K86" s="24"/>
      <c r="L86" s="4"/>
      <c r="M86" s="4"/>
      <c r="N86" s="4"/>
      <c r="O86" s="4"/>
      <c r="P86" s="4"/>
      <c r="Q86" s="4"/>
      <c r="R86" s="11">
        <f t="shared" si="7"/>
        <v>1.375</v>
      </c>
      <c r="S86" s="9">
        <f t="shared" si="8"/>
        <v>2</v>
      </c>
      <c r="T86" s="4"/>
    </row>
    <row r="87" spans="1:70" s="55" customFormat="1" ht="14">
      <c r="A87" s="4" t="s">
        <v>171</v>
      </c>
      <c r="B87" s="11" t="str">
        <f t="shared" si="6"/>
        <v>2.3*</v>
      </c>
      <c r="C87" s="5"/>
      <c r="D87" s="11">
        <v>2</v>
      </c>
      <c r="E87" s="11">
        <v>2.5</v>
      </c>
      <c r="F87" s="5">
        <v>3</v>
      </c>
      <c r="G87" s="5"/>
      <c r="H87" s="11">
        <v>2.6666666666999999</v>
      </c>
      <c r="I87" s="11">
        <v>3.5</v>
      </c>
      <c r="J87" s="5">
        <v>3</v>
      </c>
      <c r="K87" s="24"/>
      <c r="L87" s="4"/>
      <c r="M87" s="4"/>
      <c r="N87" s="4"/>
      <c r="O87" s="4"/>
      <c r="P87" s="4"/>
      <c r="Q87" s="4"/>
      <c r="R87" s="11">
        <f t="shared" si="7"/>
        <v>2.3333333333499997</v>
      </c>
      <c r="S87" s="9">
        <f t="shared" si="8"/>
        <v>2</v>
      </c>
      <c r="T87" s="4"/>
    </row>
    <row r="88" spans="1:70" s="55" customFormat="1" ht="14">
      <c r="A88" s="4" t="s">
        <v>181</v>
      </c>
      <c r="B88" s="11" t="str">
        <f t="shared" si="6"/>
        <v>1.8*</v>
      </c>
      <c r="C88" s="5"/>
      <c r="D88" s="11">
        <v>2.1666666666999999</v>
      </c>
      <c r="E88" s="11">
        <v>2.5</v>
      </c>
      <c r="F88" s="5">
        <v>3</v>
      </c>
      <c r="G88" s="5"/>
      <c r="H88" s="11">
        <v>1.5</v>
      </c>
      <c r="I88" s="11">
        <v>3</v>
      </c>
      <c r="J88" s="5">
        <v>3</v>
      </c>
      <c r="K88" s="24"/>
      <c r="L88" s="4"/>
      <c r="M88" s="4"/>
      <c r="N88" s="4"/>
      <c r="O88" s="4"/>
      <c r="P88" s="4"/>
      <c r="Q88" s="4"/>
      <c r="R88" s="11">
        <f t="shared" si="7"/>
        <v>1.8333333333499999</v>
      </c>
      <c r="S88" s="9">
        <f t="shared" si="8"/>
        <v>2</v>
      </c>
      <c r="T88" s="4"/>
    </row>
    <row r="89" spans="1:70" s="55" customFormat="1" ht="14">
      <c r="A89" s="4" t="s">
        <v>196</v>
      </c>
      <c r="B89" s="11" t="str">
        <f t="shared" si="6"/>
        <v>1.8*</v>
      </c>
      <c r="C89" s="5"/>
      <c r="D89" s="11">
        <v>1.1666666667000001</v>
      </c>
      <c r="E89" s="11">
        <v>1.5</v>
      </c>
      <c r="F89" s="5">
        <v>3</v>
      </c>
      <c r="G89" s="5"/>
      <c r="H89" s="11">
        <v>2.5</v>
      </c>
      <c r="I89" s="11">
        <v>3</v>
      </c>
      <c r="J89" s="5">
        <v>3</v>
      </c>
      <c r="K89" s="24"/>
      <c r="L89" s="4"/>
      <c r="M89" s="4"/>
      <c r="N89" s="4"/>
      <c r="O89" s="4"/>
      <c r="P89" s="4"/>
      <c r="Q89" s="4"/>
      <c r="R89" s="11">
        <f t="shared" si="7"/>
        <v>1.8333333333500001</v>
      </c>
      <c r="S89" s="9">
        <f t="shared" si="8"/>
        <v>2</v>
      </c>
      <c r="T89" s="4"/>
    </row>
    <row r="90" spans="1:70" s="55" customFormat="1" ht="14">
      <c r="A90" s="4" t="s">
        <v>1416</v>
      </c>
      <c r="B90" s="11" t="str">
        <f t="shared" si="6"/>
        <v>-</v>
      </c>
      <c r="C90" s="4"/>
      <c r="D90" s="11">
        <v>2.1666666666999999</v>
      </c>
      <c r="E90" s="11">
        <v>2.5</v>
      </c>
      <c r="F90" s="5">
        <v>3</v>
      </c>
      <c r="G90" s="4"/>
      <c r="H90" s="4"/>
      <c r="I90" s="4"/>
      <c r="J90" s="11"/>
      <c r="K90" s="4"/>
      <c r="L90" s="4"/>
      <c r="M90" s="4"/>
      <c r="N90" s="4"/>
      <c r="O90" s="4"/>
      <c r="P90" s="4"/>
      <c r="Q90" s="4"/>
      <c r="R90" s="11">
        <f t="shared" si="7"/>
        <v>2.1666666666999999</v>
      </c>
      <c r="S90" s="9">
        <f t="shared" si="8"/>
        <v>1</v>
      </c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</row>
    <row r="91" spans="1:70" s="55" customFormat="1" ht="14">
      <c r="A91" s="4" t="s">
        <v>1412</v>
      </c>
      <c r="B91" s="11" t="str">
        <f t="shared" si="6"/>
        <v>-</v>
      </c>
      <c r="C91" s="4"/>
      <c r="D91" s="11">
        <v>1.8333333332999999</v>
      </c>
      <c r="E91" s="11">
        <v>3</v>
      </c>
      <c r="F91" s="5">
        <v>3</v>
      </c>
      <c r="G91" s="4"/>
      <c r="H91" s="4"/>
      <c r="I91" s="4"/>
      <c r="J91" s="11"/>
      <c r="K91" s="4"/>
      <c r="L91" s="4"/>
      <c r="M91" s="4"/>
      <c r="N91" s="4"/>
      <c r="O91" s="4"/>
      <c r="P91" s="4"/>
      <c r="Q91" s="4"/>
      <c r="R91" s="11">
        <f t="shared" si="7"/>
        <v>1.8333333332999999</v>
      </c>
      <c r="S91" s="9">
        <f t="shared" si="8"/>
        <v>1</v>
      </c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</row>
    <row r="92" spans="1:70" s="55" customFormat="1" ht="14">
      <c r="A92" s="4" t="s">
        <v>1405</v>
      </c>
      <c r="B92" s="11" t="str">
        <f t="shared" si="6"/>
        <v>-</v>
      </c>
      <c r="C92" s="4"/>
      <c r="D92" s="11">
        <v>0.66666666669999997</v>
      </c>
      <c r="E92" s="11">
        <v>1</v>
      </c>
      <c r="F92" s="5">
        <v>3</v>
      </c>
      <c r="G92" s="4"/>
      <c r="H92" s="4"/>
      <c r="I92" s="4"/>
      <c r="J92" s="11"/>
      <c r="K92" s="4"/>
      <c r="L92" s="4"/>
      <c r="M92" s="4"/>
      <c r="N92" s="4"/>
      <c r="O92" s="4"/>
      <c r="P92" s="4"/>
      <c r="Q92" s="4"/>
      <c r="R92" s="11">
        <f t="shared" si="7"/>
        <v>0.66666666669999997</v>
      </c>
      <c r="S92" s="9">
        <f t="shared" si="8"/>
        <v>1</v>
      </c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</row>
    <row r="93" spans="1:70" s="55" customFormat="1" ht="14">
      <c r="A93" s="4" t="s">
        <v>1308</v>
      </c>
      <c r="B93" s="11" t="str">
        <f t="shared" si="6"/>
        <v>-</v>
      </c>
      <c r="C93" s="4"/>
      <c r="D93" s="11">
        <v>1.1666666667000001</v>
      </c>
      <c r="E93" s="11">
        <v>1.5</v>
      </c>
      <c r="F93" s="5">
        <v>3</v>
      </c>
      <c r="G93" s="4"/>
      <c r="H93" s="4"/>
      <c r="I93" s="4"/>
      <c r="J93" s="11"/>
      <c r="K93" s="4"/>
      <c r="L93" s="4"/>
      <c r="M93" s="4"/>
      <c r="N93" s="4"/>
      <c r="O93" s="4"/>
      <c r="P93" s="4"/>
      <c r="Q93" s="4"/>
      <c r="R93" s="11">
        <f t="shared" si="7"/>
        <v>1.1666666667000001</v>
      </c>
      <c r="S93" s="9">
        <f t="shared" si="8"/>
        <v>1</v>
      </c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</row>
    <row r="94" spans="1:70" s="55" customFormat="1" ht="14">
      <c r="A94" s="4" t="s">
        <v>1406</v>
      </c>
      <c r="B94" s="11" t="str">
        <f t="shared" si="6"/>
        <v>-</v>
      </c>
      <c r="C94" s="4"/>
      <c r="D94" s="11">
        <v>2.3333333333000001</v>
      </c>
      <c r="E94" s="11">
        <v>2.5</v>
      </c>
      <c r="F94" s="5">
        <v>3</v>
      </c>
      <c r="G94" s="4"/>
      <c r="H94" s="4"/>
      <c r="I94" s="4"/>
      <c r="J94" s="11"/>
      <c r="K94" s="4"/>
      <c r="L94" s="4"/>
      <c r="M94" s="4"/>
      <c r="N94" s="4"/>
      <c r="O94" s="4"/>
      <c r="P94" s="4"/>
      <c r="Q94" s="4"/>
      <c r="R94" s="11">
        <f t="shared" si="7"/>
        <v>2.3333333333000001</v>
      </c>
      <c r="S94" s="9">
        <f t="shared" si="8"/>
        <v>1</v>
      </c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</row>
    <row r="95" spans="1:70" s="55" customFormat="1" ht="14">
      <c r="A95" s="4" t="s">
        <v>195</v>
      </c>
      <c r="B95" s="10" t="str">
        <f>IF(S95=3,R95,IF(S95=2,ROUND(R95,1)&amp;"*",IF(S95=1,"-")))</f>
        <v>1*</v>
      </c>
      <c r="C95" s="5"/>
      <c r="D95" s="11">
        <v>1</v>
      </c>
      <c r="E95" s="11">
        <v>1</v>
      </c>
      <c r="F95" s="5">
        <v>3</v>
      </c>
      <c r="G95" s="5"/>
      <c r="H95" s="11">
        <v>1</v>
      </c>
      <c r="I95" s="11">
        <v>1.5</v>
      </c>
      <c r="J95" s="5">
        <v>2</v>
      </c>
      <c r="K95" s="24"/>
      <c r="L95" s="4"/>
      <c r="M95" s="4"/>
      <c r="N95" s="4"/>
      <c r="O95" s="4"/>
      <c r="P95" s="4"/>
      <c r="Q95" s="4"/>
      <c r="R95" s="11">
        <f t="shared" si="7"/>
        <v>1</v>
      </c>
      <c r="S95" s="9">
        <f t="shared" si="8"/>
        <v>2</v>
      </c>
      <c r="T95" s="4"/>
    </row>
    <row r="96" spans="1:70" s="55" customFormat="1" ht="14">
      <c r="A96" s="4" t="s">
        <v>1407</v>
      </c>
      <c r="B96" s="11" t="str">
        <f t="shared" si="6"/>
        <v>-</v>
      </c>
      <c r="C96" s="4"/>
      <c r="D96" s="11">
        <v>2.6666666666999999</v>
      </c>
      <c r="E96" s="11">
        <v>3</v>
      </c>
      <c r="F96" s="5">
        <v>3</v>
      </c>
      <c r="G96" s="4"/>
      <c r="H96" s="4"/>
      <c r="I96" s="4"/>
      <c r="J96" s="11"/>
      <c r="K96" s="4"/>
      <c r="L96" s="4"/>
      <c r="M96" s="4"/>
      <c r="N96" s="4"/>
      <c r="O96" s="4"/>
      <c r="P96" s="4"/>
      <c r="Q96" s="4"/>
      <c r="R96" s="11">
        <f t="shared" si="7"/>
        <v>2.6666666666999999</v>
      </c>
      <c r="S96" s="9">
        <f t="shared" si="8"/>
        <v>1</v>
      </c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</row>
    <row r="97" spans="1:70" s="55" customFormat="1" ht="14">
      <c r="A97" s="4" t="s">
        <v>1408</v>
      </c>
      <c r="B97" s="11" t="str">
        <f t="shared" si="6"/>
        <v>-</v>
      </c>
      <c r="C97" s="4"/>
      <c r="D97" s="11">
        <v>1.5</v>
      </c>
      <c r="E97" s="11">
        <v>1.5</v>
      </c>
      <c r="F97" s="5">
        <v>3</v>
      </c>
      <c r="G97" s="4"/>
      <c r="H97" s="4"/>
      <c r="I97" s="4"/>
      <c r="J97" s="11"/>
      <c r="K97" s="4"/>
      <c r="L97" s="4"/>
      <c r="M97" s="4"/>
      <c r="N97" s="4"/>
      <c r="O97" s="4"/>
      <c r="P97" s="4"/>
      <c r="Q97" s="4"/>
      <c r="R97" s="11">
        <f t="shared" si="7"/>
        <v>1.5</v>
      </c>
      <c r="S97" s="9">
        <f t="shared" si="8"/>
        <v>1</v>
      </c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</row>
    <row r="98" spans="1:70" s="55" customFormat="1" ht="14">
      <c r="A98" s="4" t="s">
        <v>122</v>
      </c>
      <c r="B98" s="11" t="str">
        <f t="shared" si="6"/>
        <v>-</v>
      </c>
      <c r="C98" s="4"/>
      <c r="D98" s="11">
        <v>1.5</v>
      </c>
      <c r="E98" s="11">
        <v>2</v>
      </c>
      <c r="F98" s="5">
        <v>3</v>
      </c>
      <c r="G98" s="4"/>
      <c r="H98" s="4"/>
      <c r="I98" s="4"/>
      <c r="J98" s="11"/>
      <c r="K98" s="4"/>
      <c r="L98" s="4"/>
      <c r="M98" s="4"/>
      <c r="N98" s="4"/>
      <c r="O98" s="4"/>
      <c r="P98" s="4"/>
      <c r="Q98" s="4"/>
      <c r="R98" s="11">
        <f t="shared" si="7"/>
        <v>1.5</v>
      </c>
      <c r="S98" s="9">
        <f t="shared" si="8"/>
        <v>1</v>
      </c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</row>
    <row r="99" spans="1:70" s="55" customFormat="1" ht="14">
      <c r="A99" s="4" t="s">
        <v>132</v>
      </c>
      <c r="B99" s="11" t="str">
        <f t="shared" si="6"/>
        <v>-</v>
      </c>
      <c r="C99" s="4"/>
      <c r="D99" s="11">
        <v>0.83333333330000003</v>
      </c>
      <c r="E99" s="11">
        <v>1</v>
      </c>
      <c r="F99" s="5">
        <v>3</v>
      </c>
      <c r="G99" s="4"/>
      <c r="H99" s="4"/>
      <c r="I99" s="4"/>
      <c r="J99" s="11"/>
      <c r="K99" s="4"/>
      <c r="L99" s="4"/>
      <c r="M99" s="4"/>
      <c r="N99" s="4"/>
      <c r="O99" s="4"/>
      <c r="P99" s="4"/>
      <c r="Q99" s="4"/>
      <c r="R99" s="11">
        <f t="shared" si="7"/>
        <v>0.83333333330000003</v>
      </c>
      <c r="S99" s="9">
        <f t="shared" si="8"/>
        <v>1</v>
      </c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</row>
    <row r="100" spans="1:70" s="55" customFormat="1" ht="14">
      <c r="A100" s="4" t="s">
        <v>126</v>
      </c>
      <c r="B100" s="11" t="str">
        <f t="shared" si="6"/>
        <v>-</v>
      </c>
      <c r="C100" s="4"/>
      <c r="D100" s="11">
        <v>1.5</v>
      </c>
      <c r="E100" s="11">
        <v>1.5</v>
      </c>
      <c r="F100" s="5">
        <v>3</v>
      </c>
      <c r="G100" s="4"/>
      <c r="H100" s="4"/>
      <c r="I100" s="4"/>
      <c r="J100" s="11"/>
      <c r="K100" s="4"/>
      <c r="L100" s="4"/>
      <c r="M100" s="4"/>
      <c r="N100" s="4"/>
      <c r="O100" s="4"/>
      <c r="P100" s="4"/>
      <c r="Q100" s="4"/>
      <c r="R100" s="11">
        <f t="shared" si="7"/>
        <v>1.5</v>
      </c>
      <c r="S100" s="9">
        <f t="shared" si="8"/>
        <v>1</v>
      </c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</row>
    <row r="101" spans="1:70" s="55" customFormat="1" ht="14">
      <c r="A101" s="4" t="s">
        <v>123</v>
      </c>
      <c r="B101" s="11" t="str">
        <f t="shared" si="6"/>
        <v>-</v>
      </c>
      <c r="C101" s="4"/>
      <c r="D101" s="11">
        <v>1.8333333332999999</v>
      </c>
      <c r="E101" s="11">
        <v>2</v>
      </c>
      <c r="F101" s="5">
        <v>3</v>
      </c>
      <c r="G101" s="4"/>
      <c r="H101" s="4"/>
      <c r="I101" s="4"/>
      <c r="J101" s="11"/>
      <c r="K101" s="4"/>
      <c r="L101" s="4"/>
      <c r="M101" s="4"/>
      <c r="N101" s="4"/>
      <c r="O101" s="4"/>
      <c r="P101" s="4"/>
      <c r="Q101" s="4"/>
      <c r="R101" s="11">
        <f t="shared" si="7"/>
        <v>1.8333333332999999</v>
      </c>
      <c r="S101" s="9">
        <f t="shared" si="8"/>
        <v>1</v>
      </c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</row>
    <row r="102" spans="1:70" s="55" customFormat="1" ht="14">
      <c r="A102" s="4" t="s">
        <v>248</v>
      </c>
      <c r="B102" s="11" t="str">
        <f t="shared" si="6"/>
        <v>-</v>
      </c>
      <c r="C102" s="4"/>
      <c r="D102" s="11">
        <v>1.3333333332999999</v>
      </c>
      <c r="E102" s="11">
        <v>1.5</v>
      </c>
      <c r="F102" s="5">
        <v>3</v>
      </c>
      <c r="G102" s="4"/>
      <c r="H102" s="4"/>
      <c r="I102" s="4"/>
      <c r="J102" s="11"/>
      <c r="K102" s="4"/>
      <c r="L102" s="4"/>
      <c r="M102" s="4"/>
      <c r="N102" s="4"/>
      <c r="O102" s="4"/>
      <c r="P102" s="4"/>
      <c r="Q102" s="4"/>
      <c r="R102" s="11">
        <f t="shared" si="7"/>
        <v>1.3333333332999999</v>
      </c>
      <c r="S102" s="9">
        <f t="shared" si="8"/>
        <v>1</v>
      </c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</row>
    <row r="103" spans="1:70" s="55" customFormat="1" ht="14">
      <c r="A103" s="4" t="s">
        <v>1409</v>
      </c>
      <c r="B103" s="11" t="str">
        <f t="shared" si="6"/>
        <v>-</v>
      </c>
      <c r="C103" s="4"/>
      <c r="D103" s="11">
        <v>1.1666666667000001</v>
      </c>
      <c r="E103" s="11">
        <v>1.5</v>
      </c>
      <c r="F103" s="5">
        <v>3</v>
      </c>
      <c r="G103" s="4"/>
      <c r="H103" s="4"/>
      <c r="I103" s="4"/>
      <c r="J103" s="11"/>
      <c r="K103" s="4"/>
      <c r="L103" s="4"/>
      <c r="M103" s="4"/>
      <c r="N103" s="4"/>
      <c r="O103" s="4"/>
      <c r="P103" s="4"/>
      <c r="Q103" s="4"/>
      <c r="R103" s="11">
        <f t="shared" si="7"/>
        <v>1.1666666667000001</v>
      </c>
      <c r="S103" s="9">
        <f t="shared" si="8"/>
        <v>1</v>
      </c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</row>
    <row r="104" spans="1:70" s="55" customFormat="1" ht="14">
      <c r="A104" s="4" t="s">
        <v>129</v>
      </c>
      <c r="B104" s="11" t="str">
        <f t="shared" si="6"/>
        <v>-</v>
      </c>
      <c r="C104" s="4"/>
      <c r="D104" s="11">
        <v>1</v>
      </c>
      <c r="E104" s="11">
        <v>1</v>
      </c>
      <c r="F104" s="5">
        <v>3</v>
      </c>
      <c r="G104" s="4"/>
      <c r="H104" s="4"/>
      <c r="I104" s="4"/>
      <c r="J104" s="11"/>
      <c r="K104" s="4"/>
      <c r="L104" s="4"/>
      <c r="M104" s="4"/>
      <c r="N104" s="4"/>
      <c r="O104" s="4"/>
      <c r="P104" s="4"/>
      <c r="Q104" s="4"/>
      <c r="R104" s="11">
        <f t="shared" si="7"/>
        <v>1</v>
      </c>
      <c r="S104" s="9">
        <f t="shared" si="8"/>
        <v>1</v>
      </c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</row>
    <row r="105" spans="1:70" s="55" customFormat="1" ht="14">
      <c r="A105" s="4" t="s">
        <v>133</v>
      </c>
      <c r="B105" s="11" t="str">
        <f t="shared" si="6"/>
        <v>-</v>
      </c>
      <c r="C105" s="4"/>
      <c r="D105" s="11">
        <v>1</v>
      </c>
      <c r="E105" s="11">
        <v>1</v>
      </c>
      <c r="F105" s="5">
        <v>3</v>
      </c>
      <c r="G105" s="4"/>
      <c r="H105" s="4"/>
      <c r="I105" s="4"/>
      <c r="J105" s="11"/>
      <c r="K105" s="4"/>
      <c r="L105" s="4"/>
      <c r="M105" s="4"/>
      <c r="N105" s="4"/>
      <c r="O105" s="4"/>
      <c r="P105" s="4"/>
      <c r="Q105" s="4"/>
      <c r="R105" s="11">
        <f t="shared" si="7"/>
        <v>1</v>
      </c>
      <c r="S105" s="9">
        <f t="shared" si="8"/>
        <v>1</v>
      </c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</row>
    <row r="106" spans="1:70" s="55" customFormat="1" ht="14">
      <c r="A106" s="4" t="s">
        <v>250</v>
      </c>
      <c r="B106" s="11" t="str">
        <f t="shared" si="6"/>
        <v>-</v>
      </c>
      <c r="C106" s="4"/>
      <c r="D106" s="11">
        <v>1.3333333332999999</v>
      </c>
      <c r="E106" s="11">
        <v>1.5</v>
      </c>
      <c r="F106" s="5">
        <v>3</v>
      </c>
      <c r="G106" s="4"/>
      <c r="H106" s="4"/>
      <c r="I106" s="4"/>
      <c r="J106" s="11"/>
      <c r="K106" s="4"/>
      <c r="L106" s="4"/>
      <c r="M106" s="4"/>
      <c r="N106" s="4"/>
      <c r="O106" s="4"/>
      <c r="P106" s="4"/>
      <c r="Q106" s="4"/>
      <c r="R106" s="11">
        <f t="shared" si="7"/>
        <v>1.3333333332999999</v>
      </c>
      <c r="S106" s="9">
        <f t="shared" si="8"/>
        <v>1</v>
      </c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</row>
    <row r="107" spans="1:70" s="55" customFormat="1" ht="14">
      <c r="A107" s="4" t="s">
        <v>124</v>
      </c>
      <c r="B107" s="11" t="str">
        <f t="shared" si="6"/>
        <v>-</v>
      </c>
      <c r="C107" s="4"/>
      <c r="D107" s="11">
        <v>2.1666666666999999</v>
      </c>
      <c r="E107" s="11">
        <v>2.5</v>
      </c>
      <c r="F107" s="5">
        <v>3</v>
      </c>
      <c r="G107" s="4"/>
      <c r="H107" s="4"/>
      <c r="I107" s="4"/>
      <c r="J107" s="11"/>
      <c r="K107" s="4"/>
      <c r="L107" s="4"/>
      <c r="M107" s="4"/>
      <c r="N107" s="4"/>
      <c r="O107" s="4"/>
      <c r="P107" s="4"/>
      <c r="Q107" s="4"/>
      <c r="R107" s="11">
        <f t="shared" si="7"/>
        <v>2.1666666666999999</v>
      </c>
      <c r="S107" s="9">
        <f t="shared" si="8"/>
        <v>1</v>
      </c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</row>
    <row r="108" spans="1:70" s="55" customFormat="1" ht="14">
      <c r="A108" s="4" t="s">
        <v>267</v>
      </c>
      <c r="B108" s="11" t="str">
        <f t="shared" si="6"/>
        <v>-</v>
      </c>
      <c r="C108" s="4"/>
      <c r="D108" s="11">
        <v>1.1666666667000001</v>
      </c>
      <c r="E108" s="11">
        <v>1.5</v>
      </c>
      <c r="F108" s="5">
        <v>3</v>
      </c>
      <c r="G108" s="4"/>
      <c r="H108" s="4"/>
      <c r="I108" s="4"/>
      <c r="J108" s="11"/>
      <c r="K108" s="4"/>
      <c r="L108" s="4"/>
      <c r="M108" s="4"/>
      <c r="N108" s="4"/>
      <c r="O108" s="4"/>
      <c r="P108" s="4"/>
      <c r="Q108" s="4"/>
      <c r="R108" s="11">
        <f t="shared" si="7"/>
        <v>1.1666666667000001</v>
      </c>
      <c r="S108" s="9">
        <f t="shared" si="8"/>
        <v>1</v>
      </c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</row>
    <row r="109" spans="1:70" s="55" customFormat="1" ht="14">
      <c r="A109" s="4" t="s">
        <v>251</v>
      </c>
      <c r="B109" s="11" t="str">
        <f t="shared" si="6"/>
        <v>-</v>
      </c>
      <c r="C109" s="4"/>
      <c r="D109" s="11">
        <v>1</v>
      </c>
      <c r="E109" s="11">
        <v>1.5</v>
      </c>
      <c r="F109" s="5">
        <v>3</v>
      </c>
      <c r="G109" s="4"/>
      <c r="H109" s="4"/>
      <c r="I109" s="4"/>
      <c r="J109" s="11"/>
      <c r="K109" s="4"/>
      <c r="L109" s="4"/>
      <c r="M109" s="4"/>
      <c r="N109" s="4"/>
      <c r="O109" s="4"/>
      <c r="P109" s="4"/>
      <c r="Q109" s="4"/>
      <c r="R109" s="11">
        <f t="shared" si="7"/>
        <v>1</v>
      </c>
      <c r="S109" s="9">
        <f t="shared" si="8"/>
        <v>1</v>
      </c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</row>
    <row r="110" spans="1:70" s="55" customFormat="1" ht="14">
      <c r="A110" s="4" t="s">
        <v>265</v>
      </c>
      <c r="B110" s="11" t="str">
        <f t="shared" si="6"/>
        <v>-</v>
      </c>
      <c r="C110" s="4"/>
      <c r="D110" s="11">
        <v>1.1666666667000001</v>
      </c>
      <c r="E110" s="11">
        <v>1.5</v>
      </c>
      <c r="F110" s="5">
        <v>3</v>
      </c>
      <c r="G110" s="4"/>
      <c r="H110" s="4"/>
      <c r="I110" s="4"/>
      <c r="J110" s="11"/>
      <c r="K110" s="4"/>
      <c r="L110" s="4"/>
      <c r="M110" s="4"/>
      <c r="N110" s="4"/>
      <c r="O110" s="4"/>
      <c r="P110" s="4"/>
      <c r="Q110" s="4"/>
      <c r="R110" s="11">
        <f t="shared" si="7"/>
        <v>1.1666666667000001</v>
      </c>
      <c r="S110" s="9">
        <f t="shared" si="8"/>
        <v>1</v>
      </c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</row>
    <row r="111" spans="1:70" s="55" customFormat="1" ht="14">
      <c r="A111" s="4" t="s">
        <v>134</v>
      </c>
      <c r="B111" s="11" t="str">
        <f t="shared" si="6"/>
        <v>-</v>
      </c>
      <c r="C111" s="4"/>
      <c r="D111" s="11">
        <v>1.5</v>
      </c>
      <c r="E111" s="11">
        <v>2.5</v>
      </c>
      <c r="F111" s="5">
        <v>3</v>
      </c>
      <c r="G111" s="4"/>
      <c r="H111" s="4"/>
      <c r="I111" s="4"/>
      <c r="J111" s="11"/>
      <c r="K111" s="4"/>
      <c r="L111" s="4"/>
      <c r="M111" s="4"/>
      <c r="N111" s="4"/>
      <c r="O111" s="4"/>
      <c r="P111" s="4"/>
      <c r="Q111" s="4"/>
      <c r="R111" s="11">
        <f t="shared" si="7"/>
        <v>1.5</v>
      </c>
      <c r="S111" s="9">
        <f t="shared" si="8"/>
        <v>1</v>
      </c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</row>
    <row r="112" spans="1:70" s="55" customFormat="1" ht="14">
      <c r="A112" s="4" t="s">
        <v>127</v>
      </c>
      <c r="B112" s="11" t="str">
        <f t="shared" si="6"/>
        <v>-</v>
      </c>
      <c r="C112" s="4"/>
      <c r="D112" s="11">
        <v>2.3333333333000001</v>
      </c>
      <c r="E112" s="11">
        <v>3</v>
      </c>
      <c r="F112" s="5">
        <v>3</v>
      </c>
      <c r="G112" s="4"/>
      <c r="H112" s="4"/>
      <c r="I112" s="4"/>
      <c r="J112" s="11"/>
      <c r="K112" s="4"/>
      <c r="L112" s="4"/>
      <c r="M112" s="4"/>
      <c r="N112" s="4"/>
      <c r="O112" s="4"/>
      <c r="P112" s="4"/>
      <c r="Q112" s="4"/>
      <c r="R112" s="11">
        <f t="shared" si="7"/>
        <v>2.3333333333000001</v>
      </c>
      <c r="S112" s="9">
        <f t="shared" si="8"/>
        <v>1</v>
      </c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</row>
    <row r="113" spans="1:70" s="55" customFormat="1" ht="14">
      <c r="A113" s="4" t="s">
        <v>298</v>
      </c>
      <c r="B113" s="11" t="str">
        <f t="shared" si="6"/>
        <v>-</v>
      </c>
      <c r="C113" s="4"/>
      <c r="D113" s="11">
        <v>1.5</v>
      </c>
      <c r="E113" s="11">
        <v>1.5</v>
      </c>
      <c r="F113" s="5">
        <v>3</v>
      </c>
      <c r="G113" s="4"/>
      <c r="H113" s="4"/>
      <c r="I113" s="4"/>
      <c r="J113" s="11"/>
      <c r="K113" s="4"/>
      <c r="L113" s="4"/>
      <c r="M113" s="4"/>
      <c r="N113" s="4"/>
      <c r="O113" s="4"/>
      <c r="P113" s="4"/>
      <c r="Q113" s="4"/>
      <c r="R113" s="11">
        <f t="shared" si="7"/>
        <v>1.5</v>
      </c>
      <c r="S113" s="9">
        <f t="shared" si="8"/>
        <v>1</v>
      </c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</row>
    <row r="114" spans="1:70" s="55" customFormat="1" ht="14">
      <c r="A114" s="4" t="s">
        <v>128</v>
      </c>
      <c r="B114" s="11" t="str">
        <f t="shared" si="6"/>
        <v>-</v>
      </c>
      <c r="C114" s="4"/>
      <c r="D114" s="11">
        <v>1</v>
      </c>
      <c r="E114" s="11">
        <v>1</v>
      </c>
      <c r="F114" s="5">
        <v>3</v>
      </c>
      <c r="G114" s="4"/>
      <c r="H114" s="4"/>
      <c r="I114" s="4"/>
      <c r="J114" s="11"/>
      <c r="K114" s="4"/>
      <c r="L114" s="4"/>
      <c r="M114" s="4"/>
      <c r="N114" s="4"/>
      <c r="O114" s="4"/>
      <c r="P114" s="4"/>
      <c r="Q114" s="4"/>
      <c r="R114" s="11">
        <f t="shared" si="7"/>
        <v>1</v>
      </c>
      <c r="S114" s="9">
        <f t="shared" si="8"/>
        <v>1</v>
      </c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</row>
    <row r="115" spans="1:70" s="55" customFormat="1" ht="14">
      <c r="A115" s="4" t="s">
        <v>323</v>
      </c>
      <c r="B115" s="11" t="str">
        <f t="shared" si="6"/>
        <v>-</v>
      </c>
      <c r="C115" s="4"/>
      <c r="D115" s="11">
        <v>2.3333333333000001</v>
      </c>
      <c r="E115" s="11">
        <v>2.5</v>
      </c>
      <c r="F115" s="5">
        <v>3</v>
      </c>
      <c r="G115" s="4"/>
      <c r="H115" s="4"/>
      <c r="I115" s="4"/>
      <c r="J115" s="11"/>
      <c r="K115" s="4"/>
      <c r="L115" s="4"/>
      <c r="M115" s="4"/>
      <c r="N115" s="4"/>
      <c r="O115" s="4"/>
      <c r="P115" s="4"/>
      <c r="Q115" s="4"/>
      <c r="R115" s="11">
        <f t="shared" si="7"/>
        <v>2.3333333333000001</v>
      </c>
      <c r="S115" s="9">
        <f t="shared" si="8"/>
        <v>1</v>
      </c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</row>
    <row r="116" spans="1:70" s="55" customFormat="1" ht="14">
      <c r="A116" s="4" t="s">
        <v>125</v>
      </c>
      <c r="B116" s="11" t="str">
        <f t="shared" si="6"/>
        <v>-</v>
      </c>
      <c r="C116" s="4"/>
      <c r="D116" s="11">
        <v>1.3333333332999999</v>
      </c>
      <c r="E116" s="11">
        <v>1.5</v>
      </c>
      <c r="F116" s="5">
        <v>3</v>
      </c>
      <c r="G116" s="4"/>
      <c r="H116" s="4"/>
      <c r="I116" s="4"/>
      <c r="J116" s="11"/>
      <c r="K116" s="4"/>
      <c r="L116" s="4"/>
      <c r="M116" s="4"/>
      <c r="N116" s="4"/>
      <c r="O116" s="4"/>
      <c r="P116" s="4"/>
      <c r="Q116" s="4"/>
      <c r="R116" s="11">
        <f t="shared" si="7"/>
        <v>1.3333333332999999</v>
      </c>
      <c r="S116" s="9">
        <f t="shared" si="8"/>
        <v>1</v>
      </c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</row>
    <row r="117" spans="1:70" s="55" customFormat="1" ht="14">
      <c r="A117" s="4" t="s">
        <v>136</v>
      </c>
      <c r="B117" s="11" t="str">
        <f t="shared" si="6"/>
        <v>-</v>
      </c>
      <c r="C117" s="4"/>
      <c r="D117" s="11">
        <v>1.5</v>
      </c>
      <c r="E117" s="11">
        <v>1.5</v>
      </c>
      <c r="F117" s="5">
        <v>3</v>
      </c>
      <c r="G117" s="4"/>
      <c r="H117" s="4"/>
      <c r="I117" s="4"/>
      <c r="J117" s="11"/>
      <c r="K117" s="4"/>
      <c r="L117" s="4"/>
      <c r="M117" s="4"/>
      <c r="N117" s="4"/>
      <c r="O117" s="4"/>
      <c r="P117" s="4"/>
      <c r="Q117" s="4"/>
      <c r="R117" s="11">
        <f t="shared" si="7"/>
        <v>1.5</v>
      </c>
      <c r="S117" s="9">
        <f t="shared" si="8"/>
        <v>1</v>
      </c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</row>
    <row r="118" spans="1:70" s="55" customFormat="1" ht="14">
      <c r="A118" s="4" t="s">
        <v>121</v>
      </c>
      <c r="B118" s="11" t="str">
        <f t="shared" si="6"/>
        <v>-</v>
      </c>
      <c r="C118" s="4"/>
      <c r="D118" s="11">
        <v>1.5</v>
      </c>
      <c r="E118" s="11">
        <v>2</v>
      </c>
      <c r="F118" s="5">
        <v>3</v>
      </c>
      <c r="G118" s="4"/>
      <c r="H118" s="4"/>
      <c r="I118" s="4"/>
      <c r="J118" s="11"/>
      <c r="K118" s="4"/>
      <c r="L118" s="4"/>
      <c r="M118" s="4"/>
      <c r="N118" s="4"/>
      <c r="O118" s="4"/>
      <c r="P118" s="4"/>
      <c r="Q118" s="4"/>
      <c r="R118" s="11">
        <f t="shared" si="7"/>
        <v>1.5</v>
      </c>
      <c r="S118" s="9">
        <f t="shared" si="8"/>
        <v>1</v>
      </c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</row>
    <row r="119" spans="1:70" s="55" customFormat="1" ht="14">
      <c r="A119" s="4" t="s">
        <v>130</v>
      </c>
      <c r="B119" s="11" t="str">
        <f t="shared" si="6"/>
        <v>-</v>
      </c>
      <c r="C119" s="4"/>
      <c r="D119" s="11">
        <v>1.8333333332999999</v>
      </c>
      <c r="E119" s="11">
        <v>2.5</v>
      </c>
      <c r="F119" s="5">
        <v>3</v>
      </c>
      <c r="G119" s="4"/>
      <c r="H119" s="4"/>
      <c r="I119" s="4"/>
      <c r="J119" s="11"/>
      <c r="K119" s="4"/>
      <c r="L119" s="4"/>
      <c r="M119" s="4"/>
      <c r="N119" s="4"/>
      <c r="O119" s="4"/>
      <c r="P119" s="4"/>
      <c r="Q119" s="4"/>
      <c r="R119" s="11">
        <f t="shared" si="7"/>
        <v>1.8333333332999999</v>
      </c>
      <c r="S119" s="9">
        <f t="shared" si="8"/>
        <v>1</v>
      </c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</row>
    <row r="120" spans="1:70" s="55" customFormat="1" ht="14">
      <c r="A120" s="4" t="s">
        <v>254</v>
      </c>
      <c r="B120" s="11" t="str">
        <f t="shared" si="6"/>
        <v>-</v>
      </c>
      <c r="C120" s="4"/>
      <c r="D120" s="11">
        <v>0.66666666669999997</v>
      </c>
      <c r="E120" s="11">
        <v>1</v>
      </c>
      <c r="F120" s="5">
        <v>3</v>
      </c>
      <c r="G120" s="4"/>
      <c r="H120" s="4"/>
      <c r="I120" s="4"/>
      <c r="J120" s="11"/>
      <c r="K120" s="4"/>
      <c r="L120" s="4"/>
      <c r="M120" s="4"/>
      <c r="N120" s="4"/>
      <c r="O120" s="4"/>
      <c r="P120" s="4"/>
      <c r="Q120" s="4"/>
      <c r="R120" s="11">
        <f t="shared" si="7"/>
        <v>0.66666666669999997</v>
      </c>
      <c r="S120" s="9">
        <f t="shared" si="8"/>
        <v>1</v>
      </c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</row>
    <row r="121" spans="1:70" s="55" customFormat="1" ht="14">
      <c r="A121" s="4" t="s">
        <v>135</v>
      </c>
      <c r="B121" s="11" t="str">
        <f t="shared" si="6"/>
        <v>-</v>
      </c>
      <c r="C121" s="4"/>
      <c r="D121" s="11">
        <v>0.83333333330000003</v>
      </c>
      <c r="E121" s="11">
        <v>1</v>
      </c>
      <c r="F121" s="5">
        <v>3</v>
      </c>
      <c r="G121" s="4"/>
      <c r="H121" s="4"/>
      <c r="I121" s="4"/>
      <c r="J121" s="11"/>
      <c r="K121" s="4"/>
      <c r="L121" s="4"/>
      <c r="M121" s="4"/>
      <c r="N121" s="4"/>
      <c r="O121" s="4"/>
      <c r="P121" s="4"/>
      <c r="Q121" s="4"/>
      <c r="R121" s="11">
        <f t="shared" si="7"/>
        <v>0.83333333330000003</v>
      </c>
      <c r="S121" s="9">
        <f t="shared" si="8"/>
        <v>1</v>
      </c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</row>
    <row r="122" spans="1:70" s="55" customFormat="1" ht="14">
      <c r="A122" s="4" t="s">
        <v>145</v>
      </c>
      <c r="B122" s="11" t="str">
        <f t="shared" si="6"/>
        <v>-</v>
      </c>
      <c r="C122" s="4"/>
      <c r="D122" s="11">
        <v>2.8333333333000001</v>
      </c>
      <c r="E122" s="11">
        <v>3.5</v>
      </c>
      <c r="F122" s="5">
        <v>3</v>
      </c>
      <c r="G122" s="4"/>
      <c r="H122" s="4"/>
      <c r="I122" s="4"/>
      <c r="J122" s="11"/>
      <c r="K122" s="4"/>
      <c r="L122" s="4"/>
      <c r="M122" s="4"/>
      <c r="N122" s="4"/>
      <c r="O122" s="4"/>
      <c r="P122" s="4"/>
      <c r="Q122" s="4"/>
      <c r="R122" s="11">
        <f t="shared" si="7"/>
        <v>2.8333333333000001</v>
      </c>
      <c r="S122" s="9">
        <f t="shared" si="8"/>
        <v>1</v>
      </c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</row>
    <row r="123" spans="1:70" s="55" customFormat="1" ht="14">
      <c r="A123" s="4" t="s">
        <v>146</v>
      </c>
      <c r="B123" s="11" t="str">
        <f t="shared" si="6"/>
        <v>-</v>
      </c>
      <c r="C123" s="4"/>
      <c r="D123" s="11">
        <v>1.8333333332999999</v>
      </c>
      <c r="E123" s="11">
        <v>2</v>
      </c>
      <c r="F123" s="5">
        <v>3</v>
      </c>
      <c r="G123" s="4"/>
      <c r="H123" s="4"/>
      <c r="I123" s="4"/>
      <c r="J123" s="11"/>
      <c r="K123" s="4"/>
      <c r="L123" s="4"/>
      <c r="M123" s="4"/>
      <c r="N123" s="4"/>
      <c r="O123" s="4"/>
      <c r="P123" s="4"/>
      <c r="Q123" s="4"/>
      <c r="R123" s="11">
        <f t="shared" si="7"/>
        <v>1.8333333332999999</v>
      </c>
      <c r="S123" s="9">
        <f t="shared" si="8"/>
        <v>1</v>
      </c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</row>
    <row r="124" spans="1:70" s="55" customFormat="1" ht="14">
      <c r="A124" s="4" t="s">
        <v>141</v>
      </c>
      <c r="B124" s="11" t="str">
        <f t="shared" si="6"/>
        <v>-</v>
      </c>
      <c r="C124" s="4"/>
      <c r="D124" s="11">
        <v>1.6666666667000001</v>
      </c>
      <c r="E124" s="11">
        <v>2</v>
      </c>
      <c r="F124" s="5">
        <v>3</v>
      </c>
      <c r="G124" s="4"/>
      <c r="H124" s="4"/>
      <c r="I124" s="4"/>
      <c r="J124" s="11"/>
      <c r="K124" s="4"/>
      <c r="L124" s="4"/>
      <c r="M124" s="4"/>
      <c r="N124" s="4"/>
      <c r="O124" s="4"/>
      <c r="P124" s="4"/>
      <c r="Q124" s="4"/>
      <c r="R124" s="11">
        <f t="shared" si="7"/>
        <v>1.6666666667000001</v>
      </c>
      <c r="S124" s="9">
        <f t="shared" si="8"/>
        <v>1</v>
      </c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</row>
    <row r="125" spans="1:70" s="55" customFormat="1" ht="14">
      <c r="A125" s="4" t="s">
        <v>144</v>
      </c>
      <c r="B125" s="11" t="str">
        <f t="shared" si="6"/>
        <v>-</v>
      </c>
      <c r="C125" s="4"/>
      <c r="D125" s="11">
        <v>2.1666666666999999</v>
      </c>
      <c r="E125" s="11">
        <v>2.5</v>
      </c>
      <c r="F125" s="5">
        <v>3</v>
      </c>
      <c r="G125" s="4"/>
      <c r="H125" s="4"/>
      <c r="I125" s="4"/>
      <c r="J125" s="11"/>
      <c r="K125" s="4"/>
      <c r="L125" s="4"/>
      <c r="M125" s="4"/>
      <c r="N125" s="4"/>
      <c r="O125" s="4"/>
      <c r="P125" s="4"/>
      <c r="Q125" s="4"/>
      <c r="R125" s="11">
        <f t="shared" si="7"/>
        <v>2.1666666666999999</v>
      </c>
      <c r="S125" s="9">
        <f t="shared" si="8"/>
        <v>1</v>
      </c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</row>
    <row r="126" spans="1:70" s="55" customFormat="1" ht="14">
      <c r="A126" s="4" t="s">
        <v>153</v>
      </c>
      <c r="B126" s="11" t="str">
        <f t="shared" si="6"/>
        <v>-</v>
      </c>
      <c r="C126" s="4"/>
      <c r="D126" s="11">
        <v>2.1666666666999999</v>
      </c>
      <c r="E126" s="11">
        <v>2.5</v>
      </c>
      <c r="F126" s="5">
        <v>3</v>
      </c>
      <c r="G126" s="4"/>
      <c r="H126" s="4"/>
      <c r="I126" s="4"/>
      <c r="J126" s="11"/>
      <c r="K126" s="4"/>
      <c r="L126" s="4"/>
      <c r="M126" s="4"/>
      <c r="N126" s="4"/>
      <c r="O126" s="4"/>
      <c r="P126" s="4"/>
      <c r="Q126" s="4"/>
      <c r="R126" s="11">
        <f t="shared" si="7"/>
        <v>2.1666666666999999</v>
      </c>
      <c r="S126" s="9">
        <f t="shared" si="8"/>
        <v>1</v>
      </c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</row>
    <row r="127" spans="1:70" s="55" customFormat="1" ht="14">
      <c r="A127" s="4" t="s">
        <v>150</v>
      </c>
      <c r="B127" s="11" t="str">
        <f t="shared" si="6"/>
        <v>-</v>
      </c>
      <c r="C127" s="4"/>
      <c r="D127" s="11">
        <v>1.8333333332999999</v>
      </c>
      <c r="E127" s="11">
        <v>2</v>
      </c>
      <c r="F127" s="5">
        <v>3</v>
      </c>
      <c r="G127" s="4"/>
      <c r="H127" s="4"/>
      <c r="I127" s="4"/>
      <c r="J127" s="11"/>
      <c r="K127" s="4"/>
      <c r="L127" s="4"/>
      <c r="M127" s="4"/>
      <c r="N127" s="4"/>
      <c r="O127" s="4"/>
      <c r="P127" s="4"/>
      <c r="Q127" s="4"/>
      <c r="R127" s="11">
        <f t="shared" si="7"/>
        <v>1.8333333332999999</v>
      </c>
      <c r="S127" s="9">
        <f t="shared" si="8"/>
        <v>1</v>
      </c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</row>
    <row r="128" spans="1:70" s="55" customFormat="1" ht="14">
      <c r="A128" s="4" t="s">
        <v>148</v>
      </c>
      <c r="B128" s="11" t="str">
        <f t="shared" si="6"/>
        <v>-</v>
      </c>
      <c r="C128" s="4"/>
      <c r="D128" s="11">
        <v>0.83333333330000003</v>
      </c>
      <c r="E128" s="11">
        <v>1</v>
      </c>
      <c r="F128" s="5">
        <v>3</v>
      </c>
      <c r="G128" s="4"/>
      <c r="H128" s="4"/>
      <c r="I128" s="4"/>
      <c r="J128" s="11"/>
      <c r="K128" s="4"/>
      <c r="L128" s="4"/>
      <c r="M128" s="4"/>
      <c r="N128" s="4"/>
      <c r="O128" s="4"/>
      <c r="P128" s="4"/>
      <c r="Q128" s="4"/>
      <c r="R128" s="11">
        <f t="shared" si="7"/>
        <v>0.83333333330000003</v>
      </c>
      <c r="S128" s="9">
        <f t="shared" si="8"/>
        <v>1</v>
      </c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</row>
    <row r="129" spans="1:70" s="55" customFormat="1" ht="14">
      <c r="A129" s="4" t="s">
        <v>147</v>
      </c>
      <c r="B129" s="11" t="str">
        <f t="shared" si="6"/>
        <v>-</v>
      </c>
      <c r="C129" s="4"/>
      <c r="D129" s="11">
        <v>0.33333333329999998</v>
      </c>
      <c r="E129" s="11">
        <v>0.5</v>
      </c>
      <c r="F129" s="5">
        <v>3</v>
      </c>
      <c r="G129" s="4"/>
      <c r="H129" s="4"/>
      <c r="I129" s="4"/>
      <c r="J129" s="11"/>
      <c r="K129" s="4"/>
      <c r="L129" s="4"/>
      <c r="M129" s="4"/>
      <c r="N129" s="4"/>
      <c r="O129" s="4"/>
      <c r="P129" s="4"/>
      <c r="Q129" s="4"/>
      <c r="R129" s="11">
        <f t="shared" si="7"/>
        <v>0.33333333329999998</v>
      </c>
      <c r="S129" s="9">
        <f t="shared" si="8"/>
        <v>1</v>
      </c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</row>
    <row r="130" spans="1:70" s="55" customFormat="1" ht="14">
      <c r="A130" s="4" t="s">
        <v>143</v>
      </c>
      <c r="B130" s="11" t="str">
        <f t="shared" si="6"/>
        <v>-</v>
      </c>
      <c r="C130" s="4"/>
      <c r="D130" s="11">
        <v>2</v>
      </c>
      <c r="E130" s="11">
        <v>2</v>
      </c>
      <c r="F130" s="5">
        <v>3</v>
      </c>
      <c r="G130" s="4"/>
      <c r="H130" s="4"/>
      <c r="I130" s="4"/>
      <c r="J130" s="11"/>
      <c r="K130" s="4"/>
      <c r="L130" s="4"/>
      <c r="M130" s="4"/>
      <c r="N130" s="4"/>
      <c r="O130" s="4"/>
      <c r="P130" s="4"/>
      <c r="Q130" s="4"/>
      <c r="R130" s="11">
        <f t="shared" si="7"/>
        <v>2</v>
      </c>
      <c r="S130" s="9">
        <f t="shared" si="8"/>
        <v>1</v>
      </c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</row>
    <row r="131" spans="1:70" s="55" customFormat="1" ht="14">
      <c r="A131" s="4" t="s">
        <v>149</v>
      </c>
      <c r="B131" s="11" t="str">
        <f t="shared" si="6"/>
        <v>-</v>
      </c>
      <c r="C131" s="4"/>
      <c r="D131" s="11">
        <v>2.1666666666999999</v>
      </c>
      <c r="E131" s="11">
        <v>3</v>
      </c>
      <c r="F131" s="5">
        <v>3</v>
      </c>
      <c r="G131" s="4"/>
      <c r="H131" s="4"/>
      <c r="I131" s="4"/>
      <c r="J131" s="11"/>
      <c r="K131" s="4"/>
      <c r="L131" s="4"/>
      <c r="M131" s="4"/>
      <c r="N131" s="4"/>
      <c r="O131" s="4"/>
      <c r="P131" s="4"/>
      <c r="Q131" s="4"/>
      <c r="R131" s="11">
        <f t="shared" si="7"/>
        <v>2.1666666666999999</v>
      </c>
      <c r="S131" s="9">
        <f t="shared" si="8"/>
        <v>1</v>
      </c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</row>
    <row r="132" spans="1:70" s="55" customFormat="1" ht="14">
      <c r="A132" s="4" t="s">
        <v>1430</v>
      </c>
      <c r="B132" s="11" t="str">
        <f t="shared" si="6"/>
        <v>-</v>
      </c>
      <c r="C132" s="4"/>
      <c r="D132" s="11">
        <v>3</v>
      </c>
      <c r="E132" s="11">
        <v>3.5</v>
      </c>
      <c r="F132" s="5">
        <v>3</v>
      </c>
      <c r="G132" s="4"/>
      <c r="H132" s="4"/>
      <c r="I132" s="4"/>
      <c r="J132" s="11"/>
      <c r="K132" s="4"/>
      <c r="L132" s="4"/>
      <c r="M132" s="4"/>
      <c r="N132" s="4"/>
      <c r="O132" s="4"/>
      <c r="P132" s="4"/>
      <c r="Q132" s="4"/>
      <c r="R132" s="11">
        <f t="shared" si="7"/>
        <v>3</v>
      </c>
      <c r="S132" s="9">
        <f t="shared" si="8"/>
        <v>1</v>
      </c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</row>
    <row r="133" spans="1:70" s="55" customFormat="1" ht="14">
      <c r="A133" s="4" t="s">
        <v>154</v>
      </c>
      <c r="B133" s="11" t="str">
        <f t="shared" si="6"/>
        <v>-</v>
      </c>
      <c r="C133" s="4"/>
      <c r="D133" s="11">
        <v>3.1666666666999999</v>
      </c>
      <c r="E133" s="11">
        <v>4</v>
      </c>
      <c r="F133" s="5">
        <v>3</v>
      </c>
      <c r="G133" s="4"/>
      <c r="H133" s="4"/>
      <c r="I133" s="4"/>
      <c r="J133" s="11"/>
      <c r="K133" s="4"/>
      <c r="L133" s="4"/>
      <c r="M133" s="4"/>
      <c r="N133" s="4"/>
      <c r="O133" s="4"/>
      <c r="P133" s="4"/>
      <c r="Q133" s="4"/>
      <c r="R133" s="11">
        <f t="shared" si="7"/>
        <v>3.1666666666999999</v>
      </c>
      <c r="S133" s="9">
        <f t="shared" si="8"/>
        <v>1</v>
      </c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</row>
    <row r="134" spans="1:70" s="55" customFormat="1" ht="14">
      <c r="A134" s="4" t="s">
        <v>274</v>
      </c>
      <c r="B134" s="11" t="str">
        <f t="shared" si="6"/>
        <v>-</v>
      </c>
      <c r="C134" s="4"/>
      <c r="D134" s="11">
        <v>1.875</v>
      </c>
      <c r="E134" s="11">
        <v>2</v>
      </c>
      <c r="F134" s="5">
        <v>4</v>
      </c>
      <c r="G134" s="4"/>
      <c r="H134" s="4"/>
      <c r="I134" s="4"/>
      <c r="J134" s="11"/>
      <c r="K134" s="4"/>
      <c r="L134" s="4"/>
      <c r="M134" s="4"/>
      <c r="N134" s="4"/>
      <c r="O134" s="4"/>
      <c r="P134" s="4"/>
      <c r="Q134" s="4"/>
      <c r="R134" s="11">
        <f t="shared" si="7"/>
        <v>1.875</v>
      </c>
      <c r="S134" s="9">
        <f t="shared" si="8"/>
        <v>1</v>
      </c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</row>
    <row r="135" spans="1:70" s="55" customFormat="1" ht="14">
      <c r="A135" s="4" t="s">
        <v>131</v>
      </c>
      <c r="B135" s="11" t="str">
        <f t="shared" si="6"/>
        <v>-</v>
      </c>
      <c r="C135" s="4"/>
      <c r="D135" s="11">
        <v>3.5</v>
      </c>
      <c r="E135" s="11">
        <v>4</v>
      </c>
      <c r="F135" s="5">
        <v>3</v>
      </c>
      <c r="G135" s="4"/>
      <c r="H135" s="4"/>
      <c r="I135" s="4"/>
      <c r="J135" s="11"/>
      <c r="K135" s="4"/>
      <c r="L135" s="4"/>
      <c r="M135" s="4"/>
      <c r="N135" s="4"/>
      <c r="O135" s="4"/>
      <c r="P135" s="4"/>
      <c r="Q135" s="4"/>
      <c r="R135" s="11">
        <f t="shared" si="7"/>
        <v>3.5</v>
      </c>
      <c r="S135" s="9">
        <f t="shared" si="8"/>
        <v>1</v>
      </c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</row>
    <row r="136" spans="1:70" s="55" customFormat="1" ht="14">
      <c r="A136" s="4" t="s">
        <v>1418</v>
      </c>
      <c r="B136" s="11" t="str">
        <f t="shared" si="6"/>
        <v>-</v>
      </c>
      <c r="C136" s="4"/>
      <c r="D136" s="11">
        <v>1.1666666667000001</v>
      </c>
      <c r="E136" s="11">
        <v>1.5</v>
      </c>
      <c r="F136" s="5">
        <v>3</v>
      </c>
      <c r="G136" s="4"/>
      <c r="H136" s="4"/>
      <c r="I136" s="4"/>
      <c r="J136" s="11"/>
      <c r="K136" s="4"/>
      <c r="L136" s="4"/>
      <c r="M136" s="4"/>
      <c r="N136" s="4"/>
      <c r="O136" s="4"/>
      <c r="P136" s="4"/>
      <c r="Q136" s="4"/>
      <c r="R136" s="11">
        <f t="shared" si="7"/>
        <v>1.1666666667000001</v>
      </c>
      <c r="S136" s="9">
        <f t="shared" si="8"/>
        <v>1</v>
      </c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</row>
    <row r="137" spans="1:70" s="55" customFormat="1" ht="14">
      <c r="A137" s="4" t="s">
        <v>152</v>
      </c>
      <c r="B137" s="11" t="str">
        <f t="shared" si="6"/>
        <v>-</v>
      </c>
      <c r="C137" s="4"/>
      <c r="D137" s="11">
        <v>2.6666666666999999</v>
      </c>
      <c r="E137" s="11">
        <v>3.5</v>
      </c>
      <c r="F137" s="5">
        <v>3</v>
      </c>
      <c r="G137" s="4"/>
      <c r="H137" s="4"/>
      <c r="I137" s="4"/>
      <c r="J137" s="11"/>
      <c r="K137" s="4"/>
      <c r="L137" s="4"/>
      <c r="M137" s="4"/>
      <c r="N137" s="4"/>
      <c r="O137" s="4"/>
      <c r="P137" s="4"/>
      <c r="Q137" s="4"/>
      <c r="R137" s="11">
        <f t="shared" si="7"/>
        <v>2.6666666666999999</v>
      </c>
      <c r="S137" s="9">
        <f t="shared" si="8"/>
        <v>1</v>
      </c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</row>
    <row r="138" spans="1:70" s="55" customFormat="1" ht="14">
      <c r="A138" s="4" t="s">
        <v>1410</v>
      </c>
      <c r="B138" s="11" t="str">
        <f t="shared" si="6"/>
        <v>-</v>
      </c>
      <c r="C138" s="4"/>
      <c r="D138" s="11">
        <v>1.6666666667000001</v>
      </c>
      <c r="E138" s="11">
        <v>2</v>
      </c>
      <c r="F138" s="5">
        <v>3</v>
      </c>
      <c r="G138" s="4"/>
      <c r="H138" s="4"/>
      <c r="I138" s="4"/>
      <c r="J138" s="11"/>
      <c r="K138" s="4"/>
      <c r="L138" s="4"/>
      <c r="M138" s="4"/>
      <c r="N138" s="4"/>
      <c r="O138" s="4"/>
      <c r="P138" s="4"/>
      <c r="Q138" s="4"/>
      <c r="R138" s="11">
        <f t="shared" si="7"/>
        <v>1.6666666667000001</v>
      </c>
      <c r="S138" s="9">
        <f t="shared" si="8"/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</row>
    <row r="139" spans="1:70" s="55" customFormat="1" ht="14">
      <c r="A139" s="4" t="s">
        <v>1427</v>
      </c>
      <c r="B139" s="11" t="str">
        <f t="shared" si="6"/>
        <v>-</v>
      </c>
      <c r="C139" s="4"/>
      <c r="D139" s="11">
        <v>2.5</v>
      </c>
      <c r="E139" s="11">
        <v>3</v>
      </c>
      <c r="F139" s="5">
        <v>4</v>
      </c>
      <c r="G139" s="4"/>
      <c r="H139" s="4"/>
      <c r="I139" s="4"/>
      <c r="J139" s="11"/>
      <c r="K139" s="4"/>
      <c r="L139" s="4"/>
      <c r="M139" s="4"/>
      <c r="N139" s="4"/>
      <c r="O139" s="4"/>
      <c r="P139" s="4"/>
      <c r="Q139" s="4"/>
      <c r="R139" s="11">
        <f t="shared" si="7"/>
        <v>2.5</v>
      </c>
      <c r="S139" s="9">
        <f t="shared" si="8"/>
        <v>1</v>
      </c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</row>
    <row r="140" spans="1:70" s="55" customFormat="1" ht="14">
      <c r="A140" s="4" t="s">
        <v>377</v>
      </c>
      <c r="B140" s="11" t="str">
        <f t="shared" ref="B140:B157" si="9">IF(S140=3,R140,IF(S140=2,ROUND(R140,1)&amp;"*",IF(S140=1,"-")))</f>
        <v>-</v>
      </c>
      <c r="C140" s="4"/>
      <c r="D140" s="11">
        <v>1.75</v>
      </c>
      <c r="E140" s="11">
        <v>2</v>
      </c>
      <c r="F140" s="5">
        <v>4</v>
      </c>
      <c r="G140" s="4"/>
      <c r="H140" s="4"/>
      <c r="I140" s="4"/>
      <c r="J140" s="11"/>
      <c r="K140" s="4"/>
      <c r="L140" s="4"/>
      <c r="M140" s="4"/>
      <c r="N140" s="4"/>
      <c r="O140" s="4"/>
      <c r="P140" s="4"/>
      <c r="Q140" s="4"/>
      <c r="R140" s="11">
        <f t="shared" ref="R140:R157" si="10">AVERAGE(D140,H140,L140)</f>
        <v>1.75</v>
      </c>
      <c r="S140" s="9">
        <f t="shared" ref="S140:S157" si="11" xml:space="preserve"> COUNT(F140,J140,N140)</f>
        <v>1</v>
      </c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</row>
    <row r="141" spans="1:70" s="55" customFormat="1" ht="14">
      <c r="A141" s="4" t="s">
        <v>1431</v>
      </c>
      <c r="B141" s="11" t="str">
        <f t="shared" si="9"/>
        <v>-</v>
      </c>
      <c r="C141" s="4"/>
      <c r="D141" s="11">
        <v>1.3333333332999999</v>
      </c>
      <c r="E141" s="11">
        <v>2</v>
      </c>
      <c r="F141" s="5">
        <v>3</v>
      </c>
      <c r="G141" s="4"/>
      <c r="H141" s="4"/>
      <c r="I141" s="4"/>
      <c r="J141" s="11"/>
      <c r="K141" s="4"/>
      <c r="L141" s="4"/>
      <c r="M141" s="4"/>
      <c r="N141" s="4"/>
      <c r="O141" s="4"/>
      <c r="P141" s="4"/>
      <c r="Q141" s="4"/>
      <c r="R141" s="11">
        <f t="shared" si="10"/>
        <v>1.3333333332999999</v>
      </c>
      <c r="S141" s="9">
        <f t="shared" si="11"/>
        <v>1</v>
      </c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</row>
    <row r="142" spans="1:70" s="55" customFormat="1" ht="14">
      <c r="A142" s="4" t="s">
        <v>1417</v>
      </c>
      <c r="B142" s="11" t="str">
        <f t="shared" si="9"/>
        <v>-</v>
      </c>
      <c r="C142" s="4"/>
      <c r="D142" s="11">
        <v>3.1666666666999999</v>
      </c>
      <c r="E142" s="11">
        <v>3.5</v>
      </c>
      <c r="F142" s="5">
        <v>3</v>
      </c>
      <c r="G142" s="4"/>
      <c r="H142" s="4"/>
      <c r="I142" s="4"/>
      <c r="J142" s="11"/>
      <c r="K142" s="4"/>
      <c r="L142" s="4"/>
      <c r="M142" s="4"/>
      <c r="N142" s="4"/>
      <c r="O142" s="4"/>
      <c r="P142" s="4"/>
      <c r="Q142" s="4"/>
      <c r="R142" s="11">
        <f t="shared" si="10"/>
        <v>3.1666666666999999</v>
      </c>
      <c r="S142" s="9">
        <f t="shared" si="11"/>
        <v>1</v>
      </c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</row>
    <row r="143" spans="1:70" s="55" customFormat="1" ht="14">
      <c r="A143" s="4" t="s">
        <v>453</v>
      </c>
      <c r="B143" s="11" t="str">
        <f t="shared" si="9"/>
        <v>-</v>
      </c>
      <c r="C143" s="4"/>
      <c r="D143" s="11">
        <v>1.6666666667000001</v>
      </c>
      <c r="E143" s="11">
        <v>2.5</v>
      </c>
      <c r="F143" s="5">
        <v>3</v>
      </c>
      <c r="G143" s="4"/>
      <c r="H143" s="4"/>
      <c r="I143" s="4"/>
      <c r="J143" s="11"/>
      <c r="K143" s="4"/>
      <c r="L143" s="4"/>
      <c r="M143" s="4"/>
      <c r="N143" s="4"/>
      <c r="O143" s="4"/>
      <c r="P143" s="4"/>
      <c r="Q143" s="4"/>
      <c r="R143" s="11">
        <f t="shared" si="10"/>
        <v>1.6666666667000001</v>
      </c>
      <c r="S143" s="9">
        <f t="shared" si="11"/>
        <v>1</v>
      </c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</row>
    <row r="144" spans="1:70" s="55" customFormat="1" ht="14">
      <c r="A144" s="4" t="s">
        <v>454</v>
      </c>
      <c r="B144" s="11" t="str">
        <f t="shared" si="9"/>
        <v>-</v>
      </c>
      <c r="C144" s="4"/>
      <c r="D144" s="11">
        <v>1.6666666667000001</v>
      </c>
      <c r="E144" s="11">
        <v>2</v>
      </c>
      <c r="F144" s="5">
        <v>3</v>
      </c>
      <c r="G144" s="4"/>
      <c r="H144" s="4"/>
      <c r="I144" s="4"/>
      <c r="J144" s="11"/>
      <c r="K144" s="4"/>
      <c r="L144" s="4"/>
      <c r="M144" s="4"/>
      <c r="N144" s="4"/>
      <c r="O144" s="4"/>
      <c r="P144" s="4"/>
      <c r="Q144" s="4"/>
      <c r="R144" s="11">
        <f t="shared" si="10"/>
        <v>1.6666666667000001</v>
      </c>
      <c r="S144" s="9">
        <f t="shared" si="11"/>
        <v>1</v>
      </c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</row>
    <row r="145" spans="1:70" s="55" customFormat="1" ht="14">
      <c r="A145" s="4" t="s">
        <v>1411</v>
      </c>
      <c r="B145" s="11" t="str">
        <f t="shared" si="9"/>
        <v>-</v>
      </c>
      <c r="C145" s="4"/>
      <c r="D145" s="11">
        <v>2.1666666666999999</v>
      </c>
      <c r="E145" s="11">
        <v>2.5</v>
      </c>
      <c r="F145" s="5">
        <v>3</v>
      </c>
      <c r="G145" s="4"/>
      <c r="H145" s="4"/>
      <c r="I145" s="4"/>
      <c r="J145" s="11"/>
      <c r="K145" s="4"/>
      <c r="L145" s="4"/>
      <c r="M145" s="4"/>
      <c r="N145" s="4"/>
      <c r="O145" s="4"/>
      <c r="P145" s="4"/>
      <c r="Q145" s="4"/>
      <c r="R145" s="11">
        <f t="shared" si="10"/>
        <v>2.1666666666999999</v>
      </c>
      <c r="S145" s="9">
        <f t="shared" si="11"/>
        <v>1</v>
      </c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</row>
    <row r="146" spans="1:70" s="55" customFormat="1" ht="14">
      <c r="A146" s="142" t="s">
        <v>95</v>
      </c>
      <c r="B146" s="11">
        <f t="shared" si="9"/>
        <v>1.5277777778000001</v>
      </c>
      <c r="C146" s="142"/>
      <c r="D146" s="11">
        <v>1.6666666667000001</v>
      </c>
      <c r="E146" s="11">
        <v>2</v>
      </c>
      <c r="F146" s="5">
        <v>3</v>
      </c>
      <c r="G146" s="142"/>
      <c r="H146" s="11">
        <v>1.25</v>
      </c>
      <c r="I146" s="11">
        <v>1.5</v>
      </c>
      <c r="J146" s="5">
        <v>6</v>
      </c>
      <c r="K146" s="142"/>
      <c r="L146" s="11">
        <v>1.6666666667000001</v>
      </c>
      <c r="M146" s="11">
        <v>2</v>
      </c>
      <c r="N146" s="5">
        <v>3</v>
      </c>
      <c r="O146" s="142"/>
      <c r="P146" s="142"/>
      <c r="Q146" s="206"/>
      <c r="R146" s="11">
        <f t="shared" si="10"/>
        <v>1.5277777778000001</v>
      </c>
      <c r="S146" s="9">
        <f t="shared" si="11"/>
        <v>3</v>
      </c>
      <c r="T146" s="142"/>
      <c r="U146" s="142"/>
      <c r="V146" s="142"/>
      <c r="W146" s="142"/>
      <c r="X146" s="142"/>
      <c r="Y146" s="142"/>
      <c r="Z146" s="142"/>
      <c r="AA146" s="142"/>
      <c r="AB146" s="142"/>
      <c r="AC146" s="142"/>
      <c r="AD146" s="142"/>
      <c r="AE146" s="142"/>
      <c r="AF146" s="142"/>
      <c r="AG146" s="142"/>
      <c r="AH146" s="142"/>
      <c r="AI146" s="142"/>
      <c r="AJ146" s="142"/>
      <c r="AK146" s="142"/>
      <c r="AL146" s="142"/>
      <c r="AM146" s="142"/>
      <c r="AN146" s="142"/>
      <c r="AO146" s="142"/>
      <c r="AP146" s="142"/>
      <c r="AQ146" s="142"/>
      <c r="AR146" s="5"/>
      <c r="AS146" s="5"/>
      <c r="AT146" s="5"/>
      <c r="AU146" s="5"/>
      <c r="AV146" s="5"/>
    </row>
    <row r="147" spans="1:70" s="55" customFormat="1" ht="14">
      <c r="A147" s="4" t="s">
        <v>356</v>
      </c>
      <c r="B147" s="11" t="str">
        <f t="shared" si="9"/>
        <v>-</v>
      </c>
      <c r="C147" s="4"/>
      <c r="D147" s="11">
        <v>1.8333333332999999</v>
      </c>
      <c r="E147" s="11">
        <v>2</v>
      </c>
      <c r="F147" s="5">
        <v>3</v>
      </c>
      <c r="G147" s="4"/>
      <c r="H147" s="4"/>
      <c r="I147" s="4"/>
      <c r="J147" s="11"/>
      <c r="K147" s="4"/>
      <c r="L147" s="4"/>
      <c r="M147" s="4"/>
      <c r="N147" s="4"/>
      <c r="O147" s="4"/>
      <c r="P147" s="4"/>
      <c r="Q147" s="4"/>
      <c r="R147" s="11">
        <f t="shared" si="10"/>
        <v>1.8333333332999999</v>
      </c>
      <c r="S147" s="9">
        <f t="shared" si="11"/>
        <v>1</v>
      </c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</row>
    <row r="148" spans="1:70" s="55" customFormat="1" ht="14">
      <c r="A148" s="1" t="s">
        <v>172</v>
      </c>
      <c r="B148" s="11">
        <f t="shared" si="9"/>
        <v>2.3888888889</v>
      </c>
      <c r="C148" s="8"/>
      <c r="D148" s="11">
        <v>2.6666666666999999</v>
      </c>
      <c r="E148" s="11">
        <v>3</v>
      </c>
      <c r="F148" s="5">
        <v>3</v>
      </c>
      <c r="H148" s="11">
        <v>2</v>
      </c>
      <c r="I148" s="11">
        <v>2.5</v>
      </c>
      <c r="J148" s="5">
        <v>3</v>
      </c>
      <c r="K148" s="8"/>
      <c r="L148" s="11">
        <v>2.5</v>
      </c>
      <c r="M148" s="11">
        <v>3</v>
      </c>
      <c r="N148" s="5">
        <v>3</v>
      </c>
      <c r="O148" s="8"/>
      <c r="P148" s="8"/>
      <c r="Q148" s="8"/>
      <c r="R148" s="11">
        <f t="shared" si="10"/>
        <v>2.3888888889</v>
      </c>
      <c r="S148" s="9">
        <f t="shared" si="11"/>
        <v>3</v>
      </c>
      <c r="AR148" s="5"/>
      <c r="AS148" s="5"/>
      <c r="AT148" s="5"/>
      <c r="AU148" s="5"/>
      <c r="AV148" s="5"/>
      <c r="AW148" s="4"/>
      <c r="AX148" s="4"/>
      <c r="AY148" s="4"/>
      <c r="AZ148" s="4"/>
    </row>
    <row r="149" spans="1:70" s="55" customFormat="1" ht="14">
      <c r="A149" s="4" t="s">
        <v>203</v>
      </c>
      <c r="B149" s="11" t="str">
        <f t="shared" si="9"/>
        <v>2.8*</v>
      </c>
      <c r="C149" s="5"/>
      <c r="D149" s="11">
        <v>2.8333333333000001</v>
      </c>
      <c r="E149" s="11">
        <v>3.5</v>
      </c>
      <c r="F149" s="5">
        <v>3</v>
      </c>
      <c r="G149" s="5"/>
      <c r="H149" s="11">
        <v>2.8333333333000001</v>
      </c>
      <c r="I149" s="11">
        <v>3.5</v>
      </c>
      <c r="J149" s="5">
        <v>3</v>
      </c>
      <c r="K149" s="24"/>
      <c r="L149" s="4"/>
      <c r="M149" s="4"/>
      <c r="N149" s="4"/>
      <c r="O149" s="4"/>
      <c r="P149" s="4"/>
      <c r="Q149" s="4"/>
      <c r="R149" s="11">
        <f t="shared" si="10"/>
        <v>2.8333333333000001</v>
      </c>
      <c r="S149" s="9">
        <f t="shared" si="11"/>
        <v>2</v>
      </c>
      <c r="T149" s="4"/>
    </row>
    <row r="150" spans="1:70" s="55" customFormat="1" ht="14">
      <c r="A150" s="4" t="s">
        <v>1314</v>
      </c>
      <c r="B150" s="11" t="str">
        <f t="shared" si="9"/>
        <v>-</v>
      </c>
      <c r="C150" s="4"/>
      <c r="D150" s="11">
        <v>1.3333333332999999</v>
      </c>
      <c r="E150" s="11">
        <v>1.5</v>
      </c>
      <c r="F150" s="5">
        <v>3</v>
      </c>
      <c r="G150" s="4"/>
      <c r="H150" s="4"/>
      <c r="I150" s="4"/>
      <c r="J150" s="11"/>
      <c r="K150" s="4"/>
      <c r="L150" s="4"/>
      <c r="M150" s="4"/>
      <c r="N150" s="4"/>
      <c r="O150" s="4"/>
      <c r="P150" s="4"/>
      <c r="Q150" s="4"/>
      <c r="R150" s="11">
        <f t="shared" si="10"/>
        <v>1.3333333332999999</v>
      </c>
      <c r="S150" s="9">
        <f t="shared" si="11"/>
        <v>1</v>
      </c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</row>
    <row r="151" spans="1:70" s="55" customFormat="1" ht="14">
      <c r="A151" s="115" t="s">
        <v>105</v>
      </c>
      <c r="B151" s="11">
        <f t="shared" si="9"/>
        <v>3.0833333333333335</v>
      </c>
      <c r="C151" s="8"/>
      <c r="D151" s="11">
        <v>2.9166666666999999</v>
      </c>
      <c r="E151" s="11">
        <v>4</v>
      </c>
      <c r="F151" s="5">
        <v>6</v>
      </c>
      <c r="G151" s="8"/>
      <c r="H151" s="11">
        <v>3</v>
      </c>
      <c r="I151" s="11">
        <v>3.5</v>
      </c>
      <c r="J151" s="5">
        <v>6</v>
      </c>
      <c r="K151" s="8"/>
      <c r="L151" s="11">
        <v>3.3333333333000001</v>
      </c>
      <c r="M151" s="11">
        <v>3.5</v>
      </c>
      <c r="N151" s="5">
        <v>6</v>
      </c>
      <c r="O151" s="8"/>
      <c r="P151" s="56"/>
      <c r="Q151" s="56"/>
      <c r="R151" s="11">
        <f t="shared" si="10"/>
        <v>3.0833333333333335</v>
      </c>
      <c r="S151" s="9">
        <f t="shared" si="11"/>
        <v>3</v>
      </c>
      <c r="AW151" s="5"/>
      <c r="AX151" s="5"/>
      <c r="AY151" s="5"/>
      <c r="AZ151" s="5"/>
    </row>
    <row r="152" spans="1:70" s="55" customFormat="1" ht="14">
      <c r="A152" s="4" t="s">
        <v>205</v>
      </c>
      <c r="B152" s="11">
        <f t="shared" si="9"/>
        <v>2.1666666666666665</v>
      </c>
      <c r="C152" s="11"/>
      <c r="D152" s="11">
        <v>2.5</v>
      </c>
      <c r="E152" s="11">
        <v>3</v>
      </c>
      <c r="F152" s="5">
        <v>3</v>
      </c>
      <c r="G152" s="11"/>
      <c r="H152" s="11">
        <v>1.6666666667000001</v>
      </c>
      <c r="I152" s="11">
        <v>2.5</v>
      </c>
      <c r="J152" s="5">
        <v>3</v>
      </c>
      <c r="K152" s="11"/>
      <c r="L152" s="11">
        <v>2.3333333333000001</v>
      </c>
      <c r="M152" s="11">
        <v>2.5</v>
      </c>
      <c r="N152" s="5">
        <v>3</v>
      </c>
      <c r="O152" s="4"/>
      <c r="P152" s="4"/>
      <c r="Q152" s="4"/>
      <c r="R152" s="11">
        <f t="shared" si="10"/>
        <v>2.1666666666666665</v>
      </c>
      <c r="S152" s="9">
        <f t="shared" si="11"/>
        <v>3</v>
      </c>
      <c r="T152" s="4"/>
      <c r="U152" s="4"/>
    </row>
    <row r="153" spans="1:70" s="55" customFormat="1" ht="14">
      <c r="A153" s="4" t="s">
        <v>1433</v>
      </c>
      <c r="B153" s="11" t="str">
        <f t="shared" si="9"/>
        <v>-</v>
      </c>
      <c r="C153" s="4"/>
      <c r="D153" s="11">
        <v>2.3333333333000001</v>
      </c>
      <c r="E153" s="11">
        <v>3.5</v>
      </c>
      <c r="F153" s="5">
        <v>3</v>
      </c>
      <c r="G153" s="4"/>
      <c r="H153" s="4"/>
      <c r="I153" s="4"/>
      <c r="J153" s="11"/>
      <c r="K153" s="4"/>
      <c r="L153" s="4"/>
      <c r="M153" s="4"/>
      <c r="N153" s="4"/>
      <c r="O153" s="4"/>
      <c r="P153" s="4"/>
      <c r="Q153" s="4"/>
      <c r="R153" s="11">
        <f t="shared" si="10"/>
        <v>2.3333333333000001</v>
      </c>
      <c r="S153" s="9">
        <f t="shared" si="11"/>
        <v>1</v>
      </c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</row>
    <row r="154" spans="1:70" s="55" customFormat="1" ht="14">
      <c r="A154" s="4" t="s">
        <v>1423</v>
      </c>
      <c r="B154" s="11" t="str">
        <f t="shared" si="9"/>
        <v>-</v>
      </c>
      <c r="C154" s="4"/>
      <c r="D154" s="11">
        <v>1.3333333332999999</v>
      </c>
      <c r="E154" s="11">
        <v>1.5</v>
      </c>
      <c r="F154" s="5">
        <v>3</v>
      </c>
      <c r="G154" s="4"/>
      <c r="H154" s="4"/>
      <c r="I154" s="4"/>
      <c r="J154" s="11"/>
      <c r="K154" s="4"/>
      <c r="L154" s="4"/>
      <c r="M154" s="4"/>
      <c r="N154" s="4"/>
      <c r="O154" s="4"/>
      <c r="P154" s="4"/>
      <c r="Q154" s="4"/>
      <c r="R154" s="11">
        <f t="shared" si="10"/>
        <v>1.3333333332999999</v>
      </c>
      <c r="S154" s="9">
        <f t="shared" si="11"/>
        <v>1</v>
      </c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</row>
    <row r="155" spans="1:70" s="55" customFormat="1" ht="14">
      <c r="A155" s="4" t="s">
        <v>630</v>
      </c>
      <c r="B155" s="11" t="str">
        <f t="shared" si="9"/>
        <v>-</v>
      </c>
      <c r="C155" s="4"/>
      <c r="D155" s="11">
        <v>1.75</v>
      </c>
      <c r="E155" s="11">
        <v>2</v>
      </c>
      <c r="F155" s="5">
        <v>4</v>
      </c>
      <c r="G155" s="4"/>
      <c r="H155" s="4"/>
      <c r="I155" s="4"/>
      <c r="J155" s="11"/>
      <c r="K155" s="4"/>
      <c r="L155" s="4"/>
      <c r="M155" s="4"/>
      <c r="N155" s="4"/>
      <c r="O155" s="4"/>
      <c r="P155" s="4"/>
      <c r="Q155" s="4"/>
      <c r="R155" s="11">
        <f t="shared" si="10"/>
        <v>1.75</v>
      </c>
      <c r="S155" s="9">
        <f t="shared" si="11"/>
        <v>1</v>
      </c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</row>
    <row r="156" spans="1:70" s="55" customFormat="1" ht="14">
      <c r="A156" s="4" t="s">
        <v>1425</v>
      </c>
      <c r="B156" s="11" t="str">
        <f t="shared" si="9"/>
        <v>-</v>
      </c>
      <c r="C156" s="4"/>
      <c r="D156" s="11">
        <v>1.6666666667000001</v>
      </c>
      <c r="E156" s="11">
        <v>2</v>
      </c>
      <c r="F156" s="5">
        <v>3</v>
      </c>
      <c r="G156" s="4"/>
      <c r="H156" s="4"/>
      <c r="I156" s="4"/>
      <c r="J156" s="11"/>
      <c r="K156" s="4"/>
      <c r="L156" s="4"/>
      <c r="M156" s="4"/>
      <c r="N156" s="4"/>
      <c r="O156" s="4"/>
      <c r="P156" s="4"/>
      <c r="Q156" s="4"/>
      <c r="R156" s="11">
        <f t="shared" si="10"/>
        <v>1.6666666667000001</v>
      </c>
      <c r="S156" s="9">
        <f t="shared" si="11"/>
        <v>1</v>
      </c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</row>
    <row r="157" spans="1:70" s="55" customFormat="1" ht="14">
      <c r="A157" s="1" t="s">
        <v>182</v>
      </c>
      <c r="B157" s="11">
        <f t="shared" si="9"/>
        <v>2.6111111111333329</v>
      </c>
      <c r="C157" s="11"/>
      <c r="D157" s="11">
        <v>2.5</v>
      </c>
      <c r="E157" s="11">
        <v>3</v>
      </c>
      <c r="F157" s="5">
        <v>3</v>
      </c>
      <c r="G157" s="11"/>
      <c r="H157" s="11">
        <v>2.6666666666999999</v>
      </c>
      <c r="I157" s="11">
        <v>3</v>
      </c>
      <c r="J157" s="5">
        <v>3</v>
      </c>
      <c r="K157" s="11"/>
      <c r="L157" s="11">
        <v>2.6666666666999999</v>
      </c>
      <c r="M157" s="11">
        <v>3</v>
      </c>
      <c r="N157" s="5">
        <v>3</v>
      </c>
      <c r="O157" s="11"/>
      <c r="P157" s="8"/>
      <c r="Q157" s="8"/>
      <c r="R157" s="11">
        <f t="shared" si="10"/>
        <v>2.6111111111333329</v>
      </c>
      <c r="S157" s="9">
        <f t="shared" si="11"/>
        <v>3</v>
      </c>
    </row>
    <row r="158" spans="1:70" ht="6" customHeight="1">
      <c r="A158" s="68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344"/>
      <c r="Q158" s="344"/>
      <c r="R158" s="344"/>
      <c r="S158" s="344"/>
      <c r="T158" s="344"/>
      <c r="U158" s="344"/>
      <c r="V158" s="344"/>
      <c r="W158" s="344"/>
      <c r="X158" s="344"/>
      <c r="Y158" s="344"/>
      <c r="Z158" s="344"/>
      <c r="AA158" s="344"/>
      <c r="AB158" s="344"/>
      <c r="AC158" s="344"/>
      <c r="AD158" s="344"/>
      <c r="AE158" s="344"/>
      <c r="AF158" s="344"/>
      <c r="AG158" s="344"/>
      <c r="AH158" s="344"/>
      <c r="AI158" s="344"/>
      <c r="AJ158" s="344"/>
      <c r="AK158" s="344"/>
      <c r="AL158" s="344"/>
      <c r="AM158" s="344"/>
      <c r="AN158" s="344"/>
      <c r="AO158" s="344"/>
      <c r="AP158" s="344"/>
      <c r="AQ158" s="344"/>
      <c r="AR158" s="344"/>
      <c r="AS158" s="344"/>
      <c r="AT158" s="344"/>
      <c r="AU158" s="344"/>
      <c r="AV158" s="344"/>
      <c r="AW158" s="344"/>
      <c r="AX158" s="344"/>
      <c r="AY158" s="344"/>
      <c r="AZ158" s="344"/>
      <c r="BA158" s="344"/>
      <c r="BB158" s="344"/>
      <c r="BC158" s="344"/>
      <c r="BD158" s="344"/>
      <c r="BE158" s="344"/>
      <c r="BF158" s="344"/>
      <c r="BG158" s="344"/>
    </row>
    <row r="159" spans="1:70" ht="16" customHeight="1">
      <c r="A159" s="69" t="s">
        <v>236</v>
      </c>
      <c r="B159" s="93"/>
      <c r="C159" s="93"/>
      <c r="D159" s="93"/>
      <c r="E159" s="93"/>
      <c r="F159" s="93"/>
      <c r="G159" s="93"/>
      <c r="H159" s="93"/>
      <c r="I159" s="93"/>
      <c r="J159" s="93"/>
      <c r="K159" s="56"/>
      <c r="L159" s="93"/>
      <c r="M159" s="93"/>
      <c r="N159" s="93"/>
      <c r="O159" s="56"/>
    </row>
    <row r="160" spans="1:70">
      <c r="A160" s="344"/>
      <c r="B160" s="72"/>
      <c r="C160" s="72"/>
      <c r="D160" s="72"/>
      <c r="E160" s="72"/>
      <c r="F160" s="72"/>
      <c r="G160" s="72"/>
      <c r="H160" s="72"/>
      <c r="I160" s="72"/>
      <c r="J160" s="72"/>
      <c r="K160" s="70"/>
      <c r="L160" s="72"/>
      <c r="M160" s="72"/>
      <c r="N160" s="72"/>
      <c r="O160" s="70"/>
    </row>
    <row r="161" spans="1:15">
      <c r="A161" s="81" t="s">
        <v>237</v>
      </c>
      <c r="B161" s="72"/>
      <c r="C161" s="81"/>
      <c r="D161" s="81"/>
      <c r="E161" s="81"/>
      <c r="F161" s="81"/>
      <c r="G161" s="81"/>
      <c r="H161" s="72"/>
      <c r="I161" s="72"/>
      <c r="J161" s="72"/>
      <c r="K161" s="81"/>
      <c r="L161" s="72"/>
      <c r="M161" s="72"/>
      <c r="N161" s="72"/>
      <c r="O161" s="81"/>
    </row>
    <row r="162" spans="1:15">
      <c r="A162" s="81" t="s">
        <v>238</v>
      </c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1:15">
      <c r="A163" s="71" t="s">
        <v>239</v>
      </c>
    </row>
    <row r="164" spans="1:15">
      <c r="A164" s="71" t="s">
        <v>240</v>
      </c>
    </row>
  </sheetData>
  <sortState xmlns:xlrd2="http://schemas.microsoft.com/office/spreadsheetml/2017/richdata2" ref="A10:BR157">
    <sortCondition ref="A10:A157"/>
  </sortState>
  <mergeCells count="2">
    <mergeCell ref="A3:O3"/>
    <mergeCell ref="A4:O4"/>
  </mergeCells>
  <printOptions horizontalCentered="1"/>
  <pageMargins left="0.75" right="0.75" top="0.83" bottom="0.6" header="0.5" footer="0.5"/>
  <pageSetup scale="85" fitToHeight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60"/>
  <sheetViews>
    <sheetView view="pageBreakPreview" topLeftCell="A90" zoomScale="130" zoomScaleNormal="100" zoomScaleSheetLayoutView="130" workbookViewId="0">
      <selection activeCell="P153" sqref="P153"/>
    </sheetView>
  </sheetViews>
  <sheetFormatPr baseColWidth="10" defaultColWidth="8.83203125" defaultRowHeight="13"/>
  <cols>
    <col min="1" max="1" width="19.1640625" style="215" customWidth="1"/>
    <col min="2" max="2" width="10.5" style="242" customWidth="1"/>
    <col min="3" max="3" width="7.1640625" style="242" bestFit="1" customWidth="1"/>
    <col min="4" max="4" width="7" style="215" customWidth="1"/>
    <col min="5" max="5" width="9" style="215" bestFit="1" customWidth="1"/>
    <col min="6" max="6" width="0.83203125" style="215" customWidth="1"/>
    <col min="7" max="7" width="7" style="215" customWidth="1"/>
    <col min="8" max="11" width="4.83203125" style="215" customWidth="1"/>
    <col min="12" max="12" width="5.5" style="215" customWidth="1"/>
    <col min="13" max="13" width="6" style="215" customWidth="1"/>
    <col min="14" max="14" width="4.83203125" style="215" customWidth="1"/>
    <col min="15" max="15" width="7.1640625" style="215" bestFit="1" customWidth="1"/>
    <col min="16" max="16" width="8.6640625" style="215" customWidth="1"/>
    <col min="17" max="17" width="9" style="215" bestFit="1" customWidth="1"/>
    <col min="18" max="16384" width="8.83203125" style="215"/>
  </cols>
  <sheetData>
    <row r="1" spans="1:25" ht="14">
      <c r="A1" s="213" t="s">
        <v>116</v>
      </c>
      <c r="B1" s="334"/>
      <c r="C1" s="334"/>
      <c r="D1" s="334"/>
      <c r="E1" s="334"/>
      <c r="F1" s="334"/>
      <c r="G1" s="334"/>
      <c r="H1" s="213"/>
      <c r="I1" s="334"/>
      <c r="J1" s="213"/>
      <c r="K1" s="213"/>
      <c r="L1" s="214"/>
      <c r="M1" s="213"/>
      <c r="N1" s="213"/>
      <c r="O1" s="334"/>
      <c r="R1" s="216" t="s">
        <v>1</v>
      </c>
    </row>
    <row r="2" spans="1:25" ht="14">
      <c r="A2" s="213"/>
      <c r="B2" s="334"/>
      <c r="C2" s="334"/>
      <c r="D2" s="334"/>
      <c r="E2" s="334"/>
      <c r="F2" s="334"/>
      <c r="G2" s="334"/>
      <c r="H2" s="213"/>
      <c r="I2" s="334"/>
      <c r="J2" s="213"/>
      <c r="K2" s="213"/>
      <c r="L2" s="214"/>
      <c r="M2" s="213"/>
      <c r="N2" s="213"/>
      <c r="O2" s="334"/>
      <c r="R2" s="216" t="s">
        <v>2</v>
      </c>
    </row>
    <row r="3" spans="1:25" ht="14.25" customHeight="1">
      <c r="A3" s="392" t="s">
        <v>117</v>
      </c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2"/>
      <c r="Q3" s="392"/>
      <c r="R3" s="392"/>
    </row>
    <row r="4" spans="1:25" ht="14.25" customHeight="1">
      <c r="A4" s="392" t="s">
        <v>4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  <c r="O4" s="392"/>
      <c r="P4" s="392"/>
      <c r="Q4" s="392"/>
      <c r="R4" s="392"/>
    </row>
    <row r="5" spans="1:25" ht="14.25" customHeight="1">
      <c r="A5" s="392" t="s">
        <v>1303</v>
      </c>
      <c r="B5" s="392"/>
      <c r="C5" s="392"/>
      <c r="D5" s="392"/>
      <c r="E5" s="392"/>
      <c r="F5" s="392"/>
      <c r="G5" s="392"/>
      <c r="H5" s="392"/>
      <c r="I5" s="392"/>
      <c r="J5" s="392"/>
      <c r="K5" s="392"/>
      <c r="L5" s="392"/>
      <c r="M5" s="392"/>
      <c r="N5" s="392"/>
      <c r="O5" s="392"/>
      <c r="P5" s="392"/>
      <c r="Q5" s="392"/>
      <c r="R5" s="392"/>
    </row>
    <row r="6" spans="1:25" ht="14.25" customHeight="1">
      <c r="A6" s="392" t="s">
        <v>1624</v>
      </c>
      <c r="B6" s="392"/>
      <c r="C6" s="392"/>
      <c r="D6" s="392"/>
      <c r="E6" s="392"/>
      <c r="F6" s="392"/>
      <c r="G6" s="392"/>
      <c r="H6" s="392"/>
      <c r="I6" s="392"/>
      <c r="J6" s="392"/>
      <c r="K6" s="392"/>
      <c r="L6" s="392"/>
      <c r="M6" s="392"/>
      <c r="N6" s="392"/>
      <c r="O6" s="392"/>
      <c r="P6" s="392"/>
      <c r="Q6" s="392"/>
      <c r="R6" s="392"/>
    </row>
    <row r="7" spans="1:25" ht="6.75" customHeight="1">
      <c r="A7" s="217"/>
      <c r="B7" s="333"/>
      <c r="C7" s="333"/>
      <c r="D7" s="333"/>
      <c r="E7" s="333"/>
      <c r="F7" s="333"/>
      <c r="G7" s="333"/>
      <c r="H7" s="217"/>
      <c r="I7" s="333"/>
      <c r="J7" s="217"/>
      <c r="K7" s="217"/>
      <c r="L7" s="218"/>
      <c r="M7" s="217"/>
      <c r="N7" s="217"/>
      <c r="O7" s="333"/>
      <c r="P7" s="333"/>
      <c r="Q7" s="248"/>
      <c r="R7" s="248"/>
    </row>
    <row r="8" spans="1:25" ht="14">
      <c r="A8" s="219"/>
      <c r="B8" s="332"/>
      <c r="C8" s="332"/>
      <c r="D8" s="332"/>
      <c r="E8" s="332"/>
      <c r="F8" s="332"/>
      <c r="G8" s="332"/>
      <c r="H8" s="219"/>
      <c r="I8" s="332"/>
      <c r="J8" s="219"/>
      <c r="K8" s="219"/>
      <c r="L8" s="220"/>
      <c r="N8" s="393" t="s">
        <v>5</v>
      </c>
      <c r="O8" s="393"/>
      <c r="P8" s="393"/>
      <c r="Q8" s="332"/>
    </row>
    <row r="9" spans="1:25" ht="15">
      <c r="A9" s="219"/>
      <c r="B9" s="332" t="s">
        <v>7</v>
      </c>
      <c r="C9" s="332"/>
      <c r="D9" s="221" t="s">
        <v>8</v>
      </c>
      <c r="E9" s="221"/>
      <c r="F9" s="332"/>
      <c r="G9" s="391" t="s">
        <v>9</v>
      </c>
      <c r="H9" s="391"/>
      <c r="I9" s="391"/>
      <c r="J9" s="391"/>
      <c r="K9" s="391"/>
      <c r="L9" s="391"/>
      <c r="N9" s="391" t="s">
        <v>160</v>
      </c>
      <c r="O9" s="391"/>
      <c r="P9" s="391"/>
    </row>
    <row r="10" spans="1:25" ht="15">
      <c r="A10" s="217" t="s">
        <v>13</v>
      </c>
      <c r="B10" s="333" t="s">
        <v>119</v>
      </c>
      <c r="C10" s="333" t="s">
        <v>15</v>
      </c>
      <c r="D10" s="333" t="s">
        <v>12</v>
      </c>
      <c r="E10" s="333" t="s">
        <v>16</v>
      </c>
      <c r="F10" s="333"/>
      <c r="G10" s="333" t="s">
        <v>12</v>
      </c>
      <c r="H10" s="333" t="s">
        <v>17</v>
      </c>
      <c r="I10" s="333" t="s">
        <v>1304</v>
      </c>
      <c r="J10" s="333" t="s">
        <v>1305</v>
      </c>
      <c r="K10" s="333" t="s">
        <v>18</v>
      </c>
      <c r="L10" s="333" t="s">
        <v>19</v>
      </c>
      <c r="M10" s="222" t="s">
        <v>20</v>
      </c>
      <c r="N10" s="333" t="s">
        <v>22</v>
      </c>
      <c r="O10" s="333" t="s">
        <v>23</v>
      </c>
      <c r="P10" s="333" t="s">
        <v>24</v>
      </c>
      <c r="Q10" s="333" t="s">
        <v>161</v>
      </c>
      <c r="R10" s="333" t="s">
        <v>162</v>
      </c>
    </row>
    <row r="11" spans="1:25" ht="6.75" customHeight="1">
      <c r="A11" s="219"/>
      <c r="B11" s="332"/>
      <c r="C11" s="332"/>
      <c r="D11" s="332"/>
      <c r="E11" s="332"/>
      <c r="F11" s="332"/>
      <c r="G11" s="219"/>
      <c r="H11" s="332"/>
      <c r="I11" s="219"/>
      <c r="J11" s="219"/>
      <c r="K11" s="220"/>
      <c r="L11" s="219"/>
      <c r="M11" s="219"/>
      <c r="N11" s="332"/>
      <c r="O11" s="332"/>
      <c r="P11" s="332"/>
    </row>
    <row r="12" spans="1:25" s="226" customFormat="1" ht="14">
      <c r="A12" s="384" t="s">
        <v>120</v>
      </c>
      <c r="B12" s="271"/>
      <c r="C12" s="223"/>
      <c r="D12" s="224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5"/>
    </row>
    <row r="13" spans="1:25" s="226" customFormat="1" ht="14">
      <c r="A13" s="4" t="s">
        <v>1337</v>
      </c>
      <c r="B13" s="5"/>
      <c r="C13" s="5">
        <v>1</v>
      </c>
      <c r="D13" s="87">
        <v>629.1088941176472</v>
      </c>
      <c r="E13" s="87">
        <v>702.21873665158387</v>
      </c>
      <c r="F13" s="87"/>
      <c r="G13" s="87">
        <v>89.588736569099652</v>
      </c>
      <c r="H13" s="87">
        <v>6.5209336791404215</v>
      </c>
      <c r="I13" s="87">
        <v>44.683216005928124</v>
      </c>
      <c r="J13" s="87">
        <v>44.905520563171542</v>
      </c>
      <c r="K13" s="87">
        <v>0</v>
      </c>
      <c r="L13" s="87">
        <v>3.8903297517599111</v>
      </c>
      <c r="M13" s="78">
        <v>1.0854591836734693</v>
      </c>
      <c r="N13" s="87">
        <v>0</v>
      </c>
      <c r="O13" s="87">
        <v>0</v>
      </c>
      <c r="P13" s="87">
        <v>0</v>
      </c>
      <c r="Q13" s="92" t="s">
        <v>31</v>
      </c>
      <c r="R13" s="86">
        <v>3</v>
      </c>
      <c r="S13" s="219"/>
      <c r="X13" s="225"/>
      <c r="Y13" s="225"/>
    </row>
    <row r="14" spans="1:25" s="226" customFormat="1" ht="14">
      <c r="A14" s="4" t="s">
        <v>263</v>
      </c>
      <c r="B14" s="5"/>
      <c r="C14" s="5">
        <v>1</v>
      </c>
      <c r="D14" s="9">
        <v>546.37248868778283</v>
      </c>
      <c r="E14" s="9">
        <v>615.83984796380093</v>
      </c>
      <c r="F14" s="9"/>
      <c r="G14" s="9">
        <v>88.719898605830167</v>
      </c>
      <c r="H14" s="9">
        <v>10.688635403464302</v>
      </c>
      <c r="I14" s="9">
        <v>75.369666244190967</v>
      </c>
      <c r="J14" s="9">
        <v>13.350232361639208</v>
      </c>
      <c r="K14" s="9">
        <v>0</v>
      </c>
      <c r="L14" s="9">
        <v>0.59146599070553452</v>
      </c>
      <c r="M14" s="10">
        <v>1.0910326086956521</v>
      </c>
      <c r="N14" s="5">
        <v>0</v>
      </c>
      <c r="O14" s="5">
        <v>20</v>
      </c>
      <c r="P14" s="5">
        <v>0</v>
      </c>
      <c r="Q14" s="11">
        <v>1</v>
      </c>
      <c r="R14" s="11">
        <v>3</v>
      </c>
      <c r="S14" s="219"/>
    </row>
    <row r="15" spans="1:25" s="226" customFormat="1" ht="14">
      <c r="A15" s="4" t="s">
        <v>297</v>
      </c>
      <c r="B15" s="5" t="s">
        <v>30</v>
      </c>
      <c r="C15" s="5">
        <v>1</v>
      </c>
      <c r="D15" s="9">
        <v>519.05386425339373</v>
      </c>
      <c r="E15" s="9">
        <v>601.26991493212677</v>
      </c>
      <c r="F15" s="9"/>
      <c r="G15" s="9">
        <v>86.326265685850274</v>
      </c>
      <c r="H15" s="9">
        <v>12.375594980527909</v>
      </c>
      <c r="I15" s="9">
        <v>13.284292514063175</v>
      </c>
      <c r="J15" s="9">
        <v>73.041973171787106</v>
      </c>
      <c r="K15" s="9">
        <v>0</v>
      </c>
      <c r="L15" s="9">
        <v>1.2981393336218088</v>
      </c>
      <c r="M15" s="10">
        <v>1.085185185185185</v>
      </c>
      <c r="N15" s="5">
        <v>0</v>
      </c>
      <c r="O15" s="5">
        <v>0</v>
      </c>
      <c r="P15" s="5">
        <v>0</v>
      </c>
      <c r="Q15" s="11">
        <v>3.5</v>
      </c>
      <c r="R15" s="11">
        <v>2</v>
      </c>
      <c r="S15" s="219"/>
      <c r="X15" s="225"/>
      <c r="Y15" s="225"/>
    </row>
    <row r="16" spans="1:25" s="226" customFormat="1" ht="14">
      <c r="A16" s="4" t="s">
        <v>305</v>
      </c>
      <c r="B16" s="5" t="s">
        <v>30</v>
      </c>
      <c r="C16" s="5">
        <v>1</v>
      </c>
      <c r="D16" s="87">
        <v>515.67155837104087</v>
      </c>
      <c r="E16" s="87">
        <v>569.26809773755667</v>
      </c>
      <c r="F16" s="87"/>
      <c r="G16" s="87">
        <v>90.585009140767824</v>
      </c>
      <c r="H16" s="87">
        <v>9.4149908592321765</v>
      </c>
      <c r="I16" s="87">
        <v>73.354661791590502</v>
      </c>
      <c r="J16" s="87">
        <v>17.230347349177332</v>
      </c>
      <c r="K16" s="87">
        <v>0</v>
      </c>
      <c r="L16" s="87">
        <v>0</v>
      </c>
      <c r="M16" s="78">
        <v>1.086767895878525</v>
      </c>
      <c r="N16" s="87">
        <v>0</v>
      </c>
      <c r="O16" s="87">
        <v>0</v>
      </c>
      <c r="P16" s="87">
        <v>0</v>
      </c>
      <c r="Q16" s="86">
        <v>2</v>
      </c>
      <c r="R16" s="86">
        <v>2</v>
      </c>
      <c r="S16" s="219"/>
    </row>
    <row r="17" spans="1:23" s="226" customFormat="1" ht="14">
      <c r="A17" s="4" t="s">
        <v>282</v>
      </c>
      <c r="B17" s="5" t="s">
        <v>30</v>
      </c>
      <c r="C17" s="5">
        <v>1</v>
      </c>
      <c r="D17" s="87">
        <v>475.0838877828055</v>
      </c>
      <c r="E17" s="87">
        <v>507.60605972850686</v>
      </c>
      <c r="F17" s="87"/>
      <c r="G17" s="87">
        <v>93.593029215786771</v>
      </c>
      <c r="H17" s="87">
        <v>6.4069707842132226</v>
      </c>
      <c r="I17" s="87">
        <v>66.888774987186068</v>
      </c>
      <c r="J17" s="87">
        <v>26.704254228600714</v>
      </c>
      <c r="K17" s="87">
        <v>0</v>
      </c>
      <c r="L17" s="87">
        <v>0</v>
      </c>
      <c r="M17" s="78">
        <v>1.0821566110397947</v>
      </c>
      <c r="N17" s="107">
        <v>0</v>
      </c>
      <c r="O17" s="107">
        <v>0</v>
      </c>
      <c r="P17" s="107">
        <v>0</v>
      </c>
      <c r="Q17" s="86">
        <v>1</v>
      </c>
      <c r="R17" s="86">
        <v>2</v>
      </c>
      <c r="S17" s="219"/>
    </row>
    <row r="18" spans="1:23" s="226" customFormat="1" ht="14">
      <c r="A18" s="4" t="s">
        <v>273</v>
      </c>
      <c r="B18" s="5"/>
      <c r="C18" s="5">
        <v>1</v>
      </c>
      <c r="D18" s="9">
        <v>470.40069502262457</v>
      </c>
      <c r="E18" s="9">
        <v>538.56716742081471</v>
      </c>
      <c r="F18" s="9"/>
      <c r="G18" s="9">
        <v>87.34299516908213</v>
      </c>
      <c r="H18" s="9">
        <v>10.72463768115942</v>
      </c>
      <c r="I18" s="9">
        <v>73.574879227053131</v>
      </c>
      <c r="J18" s="9">
        <v>13.768115942028983</v>
      </c>
      <c r="K18" s="9">
        <v>0</v>
      </c>
      <c r="L18" s="9">
        <v>1.932367149758454</v>
      </c>
      <c r="M18" s="10">
        <v>1.0887096774193548</v>
      </c>
      <c r="N18" s="9">
        <v>0</v>
      </c>
      <c r="O18" s="9">
        <v>0</v>
      </c>
      <c r="P18" s="9">
        <v>0</v>
      </c>
      <c r="Q18" s="11">
        <v>1.5</v>
      </c>
      <c r="R18" s="11">
        <v>2</v>
      </c>
      <c r="S18" s="219"/>
    </row>
    <row r="19" spans="1:23" s="226" customFormat="1" ht="14">
      <c r="A19" s="4" t="s">
        <v>75</v>
      </c>
      <c r="B19" s="331"/>
      <c r="C19" s="331">
        <v>2</v>
      </c>
      <c r="D19" s="84">
        <v>441.00065158371046</v>
      </c>
      <c r="E19" s="84">
        <v>474.17326696832583</v>
      </c>
      <c r="F19" s="84"/>
      <c r="G19" s="84">
        <v>92.994087625051378</v>
      </c>
      <c r="H19" s="84">
        <v>6.3768232959350382</v>
      </c>
      <c r="I19" s="84">
        <v>74.977644192680657</v>
      </c>
      <c r="J19" s="84">
        <v>18.016443432370725</v>
      </c>
      <c r="K19" s="84">
        <v>0</v>
      </c>
      <c r="L19" s="84">
        <v>0.62908907901358846</v>
      </c>
      <c r="M19" s="79">
        <v>1.0803685450076688</v>
      </c>
      <c r="N19" s="189">
        <v>0</v>
      </c>
      <c r="O19" s="189">
        <v>0</v>
      </c>
      <c r="P19" s="189">
        <v>0</v>
      </c>
      <c r="Q19" s="85">
        <v>1.8333333332999999</v>
      </c>
      <c r="R19" s="85">
        <v>2</v>
      </c>
      <c r="S19" s="219"/>
    </row>
    <row r="20" spans="1:23" s="226" customFormat="1" ht="14">
      <c r="A20" s="4" t="s">
        <v>276</v>
      </c>
      <c r="B20" s="5" t="s">
        <v>30</v>
      </c>
      <c r="C20" s="5">
        <v>1</v>
      </c>
      <c r="D20" s="87">
        <v>432.41479819004536</v>
      </c>
      <c r="E20" s="87">
        <v>505.00428597285077</v>
      </c>
      <c r="F20" s="87"/>
      <c r="G20" s="87">
        <v>85.625965996908818</v>
      </c>
      <c r="H20" s="87">
        <v>14.374034003091191</v>
      </c>
      <c r="I20" s="87">
        <v>76.352395672333856</v>
      </c>
      <c r="J20" s="87">
        <v>9.2735703245749619</v>
      </c>
      <c r="K20" s="87">
        <v>0</v>
      </c>
      <c r="L20" s="87">
        <v>0</v>
      </c>
      <c r="M20" s="78">
        <v>1.0765239948119325</v>
      </c>
      <c r="N20" s="87">
        <v>0</v>
      </c>
      <c r="O20" s="87">
        <v>0</v>
      </c>
      <c r="P20" s="87">
        <v>0</v>
      </c>
      <c r="Q20" s="86">
        <v>1</v>
      </c>
      <c r="R20" s="86">
        <v>2</v>
      </c>
      <c r="S20" s="219"/>
    </row>
    <row r="21" spans="1:23" s="226" customFormat="1" ht="14">
      <c r="A21" s="4" t="s">
        <v>1333</v>
      </c>
      <c r="B21" s="5"/>
      <c r="C21" s="5">
        <v>1</v>
      </c>
      <c r="D21" s="9">
        <v>430.07320180995487</v>
      </c>
      <c r="E21" s="9">
        <v>455.57058461538463</v>
      </c>
      <c r="F21" s="9"/>
      <c r="G21" s="9">
        <v>94.403198172472884</v>
      </c>
      <c r="H21" s="9">
        <v>5.5968018275271278</v>
      </c>
      <c r="I21" s="9">
        <v>67.332952598515135</v>
      </c>
      <c r="J21" s="9">
        <v>27.070245573957742</v>
      </c>
      <c r="K21" s="9">
        <v>0</v>
      </c>
      <c r="L21" s="9">
        <v>0</v>
      </c>
      <c r="M21" s="10">
        <v>1.0749063670411985</v>
      </c>
      <c r="N21" s="5">
        <v>0</v>
      </c>
      <c r="O21" s="5">
        <v>0</v>
      </c>
      <c r="P21" s="5">
        <v>0</v>
      </c>
      <c r="Q21" s="92" t="s">
        <v>31</v>
      </c>
      <c r="R21" s="11">
        <v>3</v>
      </c>
      <c r="S21" s="219"/>
    </row>
    <row r="22" spans="1:23" s="226" customFormat="1" ht="14">
      <c r="A22" s="4" t="s">
        <v>1326</v>
      </c>
      <c r="B22" s="5"/>
      <c r="C22" s="5">
        <v>1</v>
      </c>
      <c r="D22" s="9">
        <v>424.34929954751129</v>
      </c>
      <c r="E22" s="9">
        <v>461.81484162895936</v>
      </c>
      <c r="F22" s="9"/>
      <c r="G22" s="9">
        <v>91.887323943661968</v>
      </c>
      <c r="H22" s="9">
        <v>8.112676056338028</v>
      </c>
      <c r="I22" s="9">
        <v>84.16901408450704</v>
      </c>
      <c r="J22" s="9">
        <v>7.71830985915493</v>
      </c>
      <c r="K22" s="9">
        <v>0</v>
      </c>
      <c r="L22" s="9">
        <v>0</v>
      </c>
      <c r="M22" s="10">
        <v>1.0879765395894427</v>
      </c>
      <c r="N22" s="5">
        <v>0</v>
      </c>
      <c r="O22" s="5">
        <v>0</v>
      </c>
      <c r="P22" s="5">
        <v>0</v>
      </c>
      <c r="Q22" s="11">
        <v>1.5</v>
      </c>
      <c r="R22" s="11">
        <v>2</v>
      </c>
      <c r="S22" s="219"/>
    </row>
    <row r="23" spans="1:23" s="226" customFormat="1" ht="14">
      <c r="A23" s="4" t="s">
        <v>1329</v>
      </c>
      <c r="B23" s="5"/>
      <c r="C23" s="5">
        <v>1</v>
      </c>
      <c r="D23" s="9">
        <v>423.04841266968333</v>
      </c>
      <c r="E23" s="9">
        <v>514.11049411764714</v>
      </c>
      <c r="F23" s="9"/>
      <c r="G23" s="9">
        <v>82.287449392712546</v>
      </c>
      <c r="H23" s="9">
        <v>17.712550607287447</v>
      </c>
      <c r="I23" s="9">
        <v>76.720647773279353</v>
      </c>
      <c r="J23" s="9">
        <v>5.566801619433198</v>
      </c>
      <c r="K23" s="9">
        <v>0</v>
      </c>
      <c r="L23" s="9">
        <v>0</v>
      </c>
      <c r="M23" s="10">
        <v>1.0944444444444443</v>
      </c>
      <c r="N23" s="5">
        <v>0</v>
      </c>
      <c r="O23" s="5">
        <v>0</v>
      </c>
      <c r="P23" s="5">
        <v>0</v>
      </c>
      <c r="Q23" s="92" t="s">
        <v>31</v>
      </c>
      <c r="R23" s="11">
        <v>2</v>
      </c>
      <c r="S23" s="219"/>
    </row>
    <row r="24" spans="1:23" s="226" customFormat="1" ht="14">
      <c r="A24" s="4" t="s">
        <v>1332</v>
      </c>
      <c r="B24" s="5"/>
      <c r="C24" s="5">
        <v>1</v>
      </c>
      <c r="D24" s="9">
        <v>416.02362352941185</v>
      </c>
      <c r="E24" s="9">
        <v>521.65563800904977</v>
      </c>
      <c r="F24" s="9"/>
      <c r="G24" s="9">
        <v>79.750623441396513</v>
      </c>
      <c r="H24" s="9">
        <v>18.802992518703245</v>
      </c>
      <c r="I24" s="9">
        <v>69.376558603491276</v>
      </c>
      <c r="J24" s="9">
        <v>10.374064837905239</v>
      </c>
      <c r="K24" s="9">
        <v>0</v>
      </c>
      <c r="L24" s="9">
        <v>1.4463840399002494</v>
      </c>
      <c r="M24" s="10">
        <v>1.0918774966711051</v>
      </c>
      <c r="N24" s="5">
        <v>0</v>
      </c>
      <c r="O24" s="5">
        <v>10</v>
      </c>
      <c r="P24" s="5">
        <v>0</v>
      </c>
      <c r="Q24" s="92" t="s">
        <v>31</v>
      </c>
      <c r="R24" s="11">
        <v>2</v>
      </c>
      <c r="S24" s="219"/>
    </row>
    <row r="25" spans="1:23" s="226" customFormat="1" ht="14">
      <c r="A25" s="4" t="s">
        <v>247</v>
      </c>
      <c r="B25" s="5" t="s">
        <v>30</v>
      </c>
      <c r="C25" s="5">
        <v>1</v>
      </c>
      <c r="D25" s="87">
        <v>410.29972126696839</v>
      </c>
      <c r="E25" s="87">
        <v>448.02544072398194</v>
      </c>
      <c r="F25" s="87"/>
      <c r="G25" s="87">
        <v>91.579558652729389</v>
      </c>
      <c r="H25" s="87">
        <v>8.4204413472706161</v>
      </c>
      <c r="I25" s="87">
        <v>63.879210220673642</v>
      </c>
      <c r="J25" s="87">
        <v>27.700348432055748</v>
      </c>
      <c r="K25" s="87">
        <v>0</v>
      </c>
      <c r="L25" s="87">
        <v>0</v>
      </c>
      <c r="M25" s="78">
        <v>1.0833333333333333</v>
      </c>
      <c r="N25" s="107">
        <v>0</v>
      </c>
      <c r="O25" s="107">
        <v>0</v>
      </c>
      <c r="P25" s="107">
        <v>0</v>
      </c>
      <c r="Q25" s="86">
        <v>2.5</v>
      </c>
      <c r="R25" s="86">
        <v>2</v>
      </c>
      <c r="S25" s="219"/>
    </row>
    <row r="26" spans="1:23" s="226" customFormat="1" ht="14">
      <c r="A26" s="4" t="s">
        <v>1330</v>
      </c>
      <c r="B26" s="5"/>
      <c r="C26" s="5">
        <v>1</v>
      </c>
      <c r="D26" s="87">
        <v>405.0961737556562</v>
      </c>
      <c r="E26" s="87">
        <v>472.48211402714941</v>
      </c>
      <c r="F26" s="87"/>
      <c r="G26" s="87">
        <v>85.73788546255507</v>
      </c>
      <c r="H26" s="87">
        <v>14.262114537444933</v>
      </c>
      <c r="I26" s="87">
        <v>75.715859030837009</v>
      </c>
      <c r="J26" s="87">
        <v>10.022026431718063</v>
      </c>
      <c r="K26" s="87">
        <v>0</v>
      </c>
      <c r="L26" s="87">
        <v>0</v>
      </c>
      <c r="M26" s="78">
        <v>1.0838471023427867</v>
      </c>
      <c r="N26" s="87">
        <v>0</v>
      </c>
      <c r="O26" s="87">
        <v>0</v>
      </c>
      <c r="P26" s="87">
        <v>0</v>
      </c>
      <c r="Q26" s="92" t="s">
        <v>31</v>
      </c>
      <c r="R26" s="86">
        <v>3</v>
      </c>
      <c r="S26" s="219"/>
    </row>
    <row r="27" spans="1:23" s="226" customFormat="1" ht="14">
      <c r="A27" s="4" t="s">
        <v>279</v>
      </c>
      <c r="B27" s="5" t="s">
        <v>30</v>
      </c>
      <c r="C27" s="5">
        <v>1</v>
      </c>
      <c r="D27" s="87">
        <v>394.68907873303175</v>
      </c>
      <c r="E27" s="87">
        <v>419.4059294117647</v>
      </c>
      <c r="F27" s="87"/>
      <c r="G27" s="87">
        <v>94.106699751861058</v>
      </c>
      <c r="H27" s="87">
        <v>5.8933002481389583</v>
      </c>
      <c r="I27" s="87">
        <v>73.883374689826326</v>
      </c>
      <c r="J27" s="87">
        <v>20.223325062034743</v>
      </c>
      <c r="K27" s="87">
        <v>0</v>
      </c>
      <c r="L27" s="87">
        <v>0</v>
      </c>
      <c r="M27" s="78">
        <v>1.0751173708920188</v>
      </c>
      <c r="N27" s="87">
        <v>0</v>
      </c>
      <c r="O27" s="87">
        <v>0</v>
      </c>
      <c r="P27" s="87">
        <v>0</v>
      </c>
      <c r="Q27" s="86">
        <v>0</v>
      </c>
      <c r="R27" s="86">
        <v>1</v>
      </c>
      <c r="S27" s="219"/>
      <c r="T27" s="225"/>
      <c r="U27" s="225"/>
      <c r="V27" s="225"/>
      <c r="W27" s="225"/>
    </row>
    <row r="28" spans="1:23" s="226" customFormat="1" ht="14">
      <c r="A28" s="4" t="s">
        <v>266</v>
      </c>
      <c r="B28" s="5" t="s">
        <v>30</v>
      </c>
      <c r="C28" s="5">
        <v>1</v>
      </c>
      <c r="D28" s="87">
        <v>392.08730497737565</v>
      </c>
      <c r="E28" s="87">
        <v>417.06433303167427</v>
      </c>
      <c r="F28" s="87"/>
      <c r="G28" s="87">
        <v>94.011228945726756</v>
      </c>
      <c r="H28" s="87">
        <v>5.9887710542732373</v>
      </c>
      <c r="I28" s="87">
        <v>22.707423580786028</v>
      </c>
      <c r="J28" s="87">
        <v>71.303805364940729</v>
      </c>
      <c r="K28" s="87">
        <v>0</v>
      </c>
      <c r="L28" s="87">
        <v>0</v>
      </c>
      <c r="M28" s="78">
        <v>1.0667396061269145</v>
      </c>
      <c r="N28" s="87">
        <v>0</v>
      </c>
      <c r="O28" s="87">
        <v>0</v>
      </c>
      <c r="P28" s="87">
        <v>0</v>
      </c>
      <c r="Q28" s="86">
        <v>1</v>
      </c>
      <c r="R28" s="86">
        <v>3</v>
      </c>
      <c r="S28" s="219"/>
    </row>
    <row r="29" spans="1:23" s="226" customFormat="1" ht="14">
      <c r="A29" s="4" t="s">
        <v>245</v>
      </c>
      <c r="B29" s="5" t="s">
        <v>30</v>
      </c>
      <c r="C29" s="5">
        <v>1</v>
      </c>
      <c r="D29" s="9">
        <v>391.56695022624444</v>
      </c>
      <c r="E29" s="9">
        <v>490.95470769230775</v>
      </c>
      <c r="F29" s="9"/>
      <c r="G29" s="9">
        <v>79.75622681505034</v>
      </c>
      <c r="H29" s="9">
        <v>16.852146263910971</v>
      </c>
      <c r="I29" s="9">
        <v>72.496025437201908</v>
      </c>
      <c r="J29" s="9">
        <v>7.2602013778484364</v>
      </c>
      <c r="K29" s="9">
        <v>0</v>
      </c>
      <c r="L29" s="9">
        <v>3.3916269210386858</v>
      </c>
      <c r="M29" s="10">
        <v>1.0714285714285714</v>
      </c>
      <c r="N29" s="5">
        <v>0</v>
      </c>
      <c r="O29" s="5">
        <v>0</v>
      </c>
      <c r="P29" s="5">
        <v>0</v>
      </c>
      <c r="Q29" s="11">
        <v>0.5</v>
      </c>
      <c r="R29" s="11">
        <v>3</v>
      </c>
      <c r="S29" s="219"/>
    </row>
    <row r="30" spans="1:23" s="226" customFormat="1" ht="14">
      <c r="A30" s="4" t="s">
        <v>105</v>
      </c>
      <c r="B30" s="331"/>
      <c r="C30" s="331">
        <v>2</v>
      </c>
      <c r="D30" s="84">
        <v>389.4855312217195</v>
      </c>
      <c r="E30" s="84">
        <v>471.70158190045254</v>
      </c>
      <c r="F30" s="84"/>
      <c r="G30" s="84">
        <v>82.569074455837864</v>
      </c>
      <c r="H30" s="84">
        <v>17.430925544162136</v>
      </c>
      <c r="I30" s="84">
        <v>75.786488617805048</v>
      </c>
      <c r="J30" s="84">
        <v>6.7825858380328139</v>
      </c>
      <c r="K30" s="84">
        <v>0</v>
      </c>
      <c r="L30" s="84">
        <v>0</v>
      </c>
      <c r="M30" s="79">
        <v>1.0798530727605846</v>
      </c>
      <c r="N30" s="84">
        <v>0</v>
      </c>
      <c r="O30" s="84">
        <v>0</v>
      </c>
      <c r="P30" s="84">
        <v>0</v>
      </c>
      <c r="Q30" s="85">
        <v>3.1666666666999999</v>
      </c>
      <c r="R30" s="85">
        <v>2</v>
      </c>
      <c r="S30" s="219"/>
    </row>
    <row r="31" spans="1:23" s="226" customFormat="1" ht="14">
      <c r="A31" s="4" t="s">
        <v>1331</v>
      </c>
      <c r="B31" s="5"/>
      <c r="C31" s="5">
        <v>1</v>
      </c>
      <c r="D31" s="87">
        <v>384.54216108597291</v>
      </c>
      <c r="E31" s="87">
        <v>433.45550769230772</v>
      </c>
      <c r="F31" s="87"/>
      <c r="G31" s="87">
        <v>88.715486194477805</v>
      </c>
      <c r="H31" s="87">
        <v>9.0636254501800728</v>
      </c>
      <c r="I31" s="87">
        <v>64.465786314525815</v>
      </c>
      <c r="J31" s="87">
        <v>24.249699879951979</v>
      </c>
      <c r="K31" s="87">
        <v>0</v>
      </c>
      <c r="L31" s="87">
        <v>2.2208883553421366</v>
      </c>
      <c r="M31" s="78">
        <v>1.0860495436766624</v>
      </c>
      <c r="N31" s="87">
        <v>0</v>
      </c>
      <c r="O31" s="87">
        <v>0</v>
      </c>
      <c r="P31" s="87">
        <v>0</v>
      </c>
      <c r="Q31" s="92" t="s">
        <v>31</v>
      </c>
      <c r="R31" s="86">
        <v>2</v>
      </c>
      <c r="S31" s="219"/>
    </row>
    <row r="32" spans="1:23" s="226" customFormat="1" ht="14">
      <c r="A32" s="4" t="s">
        <v>278</v>
      </c>
      <c r="B32" s="5"/>
      <c r="C32" s="5">
        <v>1</v>
      </c>
      <c r="D32" s="87">
        <v>383.50145158371038</v>
      </c>
      <c r="E32" s="87">
        <v>420.96699366515844</v>
      </c>
      <c r="F32" s="87"/>
      <c r="G32" s="87">
        <v>91.100123609394302</v>
      </c>
      <c r="H32" s="87">
        <v>6.2422744128553775</v>
      </c>
      <c r="I32" s="87">
        <v>69.221260815821992</v>
      </c>
      <c r="J32" s="87">
        <v>21.878862793572313</v>
      </c>
      <c r="K32" s="87">
        <v>0</v>
      </c>
      <c r="L32" s="87">
        <v>2.6576019777503088</v>
      </c>
      <c r="M32" s="78">
        <v>1.0775510204081633</v>
      </c>
      <c r="N32" s="107">
        <v>0</v>
      </c>
      <c r="O32" s="107">
        <v>0</v>
      </c>
      <c r="P32" s="107">
        <v>0</v>
      </c>
      <c r="Q32" s="86">
        <v>3</v>
      </c>
      <c r="R32" s="86">
        <v>2</v>
      </c>
      <c r="S32" s="219"/>
    </row>
    <row r="33" spans="1:25" s="226" customFormat="1" ht="14">
      <c r="A33" s="4" t="s">
        <v>283</v>
      </c>
      <c r="B33" s="5" t="s">
        <v>30</v>
      </c>
      <c r="C33" s="5">
        <v>1</v>
      </c>
      <c r="D33" s="87">
        <v>382.98109683257928</v>
      </c>
      <c r="E33" s="87">
        <v>418.88557466063361</v>
      </c>
      <c r="F33" s="87"/>
      <c r="G33" s="87">
        <v>91.428571428571431</v>
      </c>
      <c r="H33" s="87">
        <v>8.5714285714285694</v>
      </c>
      <c r="I33" s="87">
        <v>57.888198757763973</v>
      </c>
      <c r="J33" s="87">
        <v>33.54037267080745</v>
      </c>
      <c r="K33" s="87">
        <v>0</v>
      </c>
      <c r="L33" s="87">
        <v>0</v>
      </c>
      <c r="M33" s="78">
        <v>1.0884433962264151</v>
      </c>
      <c r="N33" s="87">
        <v>0</v>
      </c>
      <c r="O33" s="87">
        <v>0</v>
      </c>
      <c r="P33" s="87">
        <v>0</v>
      </c>
      <c r="Q33" s="86">
        <v>2</v>
      </c>
      <c r="R33" s="86">
        <v>3</v>
      </c>
      <c r="S33" s="219"/>
    </row>
    <row r="34" spans="1:25" s="226" customFormat="1" ht="14">
      <c r="A34" s="4" t="s">
        <v>310</v>
      </c>
      <c r="B34" s="5" t="s">
        <v>30</v>
      </c>
      <c r="C34" s="5">
        <v>1</v>
      </c>
      <c r="D34" s="87">
        <v>379.33861357466066</v>
      </c>
      <c r="E34" s="87">
        <v>580.97607963800908</v>
      </c>
      <c r="F34" s="87"/>
      <c r="G34" s="87">
        <v>65.293327362292871</v>
      </c>
      <c r="H34" s="87">
        <v>34.706672637707122</v>
      </c>
      <c r="I34" s="87">
        <v>64.12897447380206</v>
      </c>
      <c r="J34" s="87">
        <v>1.1643528884908196</v>
      </c>
      <c r="K34" s="87">
        <v>0</v>
      </c>
      <c r="L34" s="87">
        <v>0</v>
      </c>
      <c r="M34" s="78">
        <v>1.087486157253599</v>
      </c>
      <c r="N34" s="87">
        <v>0</v>
      </c>
      <c r="O34" s="87">
        <v>0</v>
      </c>
      <c r="P34" s="87">
        <v>0</v>
      </c>
      <c r="Q34" s="86">
        <v>2.5</v>
      </c>
      <c r="R34" s="86">
        <v>3</v>
      </c>
      <c r="S34" s="219"/>
    </row>
    <row r="35" spans="1:25" s="226" customFormat="1" ht="14">
      <c r="A35" s="4" t="s">
        <v>284</v>
      </c>
      <c r="B35" s="5"/>
      <c r="C35" s="5">
        <v>1</v>
      </c>
      <c r="D35" s="9">
        <v>361.90672941176479</v>
      </c>
      <c r="E35" s="9">
        <v>488.87328868778286</v>
      </c>
      <c r="F35" s="9"/>
      <c r="G35" s="9">
        <v>74.028738690792977</v>
      </c>
      <c r="H35" s="9">
        <v>25.971261309207026</v>
      </c>
      <c r="I35" s="9">
        <v>72.96434273549761</v>
      </c>
      <c r="J35" s="9">
        <v>1.0643959552953699</v>
      </c>
      <c r="K35" s="9">
        <v>0</v>
      </c>
      <c r="L35" s="9">
        <v>0</v>
      </c>
      <c r="M35" s="10">
        <v>1.0786516853932584</v>
      </c>
      <c r="N35" s="9">
        <v>0</v>
      </c>
      <c r="O35" s="9">
        <v>0</v>
      </c>
      <c r="P35" s="9">
        <v>0</v>
      </c>
      <c r="Q35" s="11">
        <v>1.5</v>
      </c>
      <c r="R35" s="11">
        <v>2</v>
      </c>
      <c r="S35" s="219"/>
    </row>
    <row r="36" spans="1:25" s="226" customFormat="1" ht="14">
      <c r="A36" s="4" t="s">
        <v>281</v>
      </c>
      <c r="B36" s="5" t="s">
        <v>30</v>
      </c>
      <c r="C36" s="5">
        <v>1</v>
      </c>
      <c r="D36" s="87">
        <v>355.40229502262451</v>
      </c>
      <c r="E36" s="87">
        <v>404.83599638009059</v>
      </c>
      <c r="F36" s="87"/>
      <c r="G36" s="87">
        <v>87.789203084832906</v>
      </c>
      <c r="H36" s="87">
        <v>12.210796915167094</v>
      </c>
      <c r="I36" s="87">
        <v>76.606683804627252</v>
      </c>
      <c r="J36" s="87">
        <v>11.182519280205655</v>
      </c>
      <c r="K36" s="87">
        <v>0</v>
      </c>
      <c r="L36" s="87">
        <v>0</v>
      </c>
      <c r="M36" s="78">
        <v>1.0871613663133097</v>
      </c>
      <c r="N36" s="87">
        <v>0</v>
      </c>
      <c r="O36" s="87">
        <v>0</v>
      </c>
      <c r="P36" s="87">
        <v>0</v>
      </c>
      <c r="Q36" s="86">
        <v>2.5</v>
      </c>
      <c r="R36" s="86">
        <v>2</v>
      </c>
      <c r="S36" s="219"/>
    </row>
    <row r="37" spans="1:25" s="226" customFormat="1" ht="14">
      <c r="A37" s="4" t="s">
        <v>252</v>
      </c>
      <c r="B37" s="5"/>
      <c r="C37" s="5">
        <v>1</v>
      </c>
      <c r="D37" s="9">
        <v>351.49963438914028</v>
      </c>
      <c r="E37" s="9">
        <v>401.97404524886883</v>
      </c>
      <c r="F37" s="9"/>
      <c r="G37" s="9">
        <v>87.443365695792892</v>
      </c>
      <c r="H37" s="9">
        <v>7.8964401294498385</v>
      </c>
      <c r="I37" s="9">
        <v>46.666666666666664</v>
      </c>
      <c r="J37" s="9">
        <v>40.776699029126213</v>
      </c>
      <c r="K37" s="9">
        <v>0</v>
      </c>
      <c r="L37" s="9">
        <v>4.6601941747572813</v>
      </c>
      <c r="M37" s="10">
        <v>1.0714285714285714</v>
      </c>
      <c r="N37" s="5">
        <v>0</v>
      </c>
      <c r="O37" s="5">
        <v>0</v>
      </c>
      <c r="P37" s="5">
        <v>0</v>
      </c>
      <c r="Q37" s="11">
        <v>1.5</v>
      </c>
      <c r="R37" s="11">
        <v>2</v>
      </c>
      <c r="S37" s="219"/>
    </row>
    <row r="38" spans="1:25" s="225" customFormat="1" ht="14">
      <c r="A38" s="4" t="s">
        <v>1318</v>
      </c>
      <c r="B38" s="5"/>
      <c r="C38" s="5">
        <v>1</v>
      </c>
      <c r="D38" s="87">
        <v>351.23945701357474</v>
      </c>
      <c r="E38" s="87">
        <v>395.72978823529417</v>
      </c>
      <c r="F38" s="87"/>
      <c r="G38" s="87">
        <v>88.757396449704146</v>
      </c>
      <c r="H38" s="87">
        <v>11.242603550295858</v>
      </c>
      <c r="I38" s="87">
        <v>69.559500328731104</v>
      </c>
      <c r="J38" s="87">
        <v>19.197896120973045</v>
      </c>
      <c r="K38" s="87">
        <v>0</v>
      </c>
      <c r="L38" s="87">
        <v>0</v>
      </c>
      <c r="M38" s="78">
        <v>1.0801576872536136</v>
      </c>
      <c r="N38" s="87">
        <v>0</v>
      </c>
      <c r="O38" s="87">
        <v>0</v>
      </c>
      <c r="P38" s="87">
        <v>0</v>
      </c>
      <c r="Q38" s="92" t="s">
        <v>31</v>
      </c>
      <c r="R38" s="86">
        <v>2</v>
      </c>
      <c r="S38" s="219"/>
      <c r="T38" s="226"/>
      <c r="U38" s="226"/>
      <c r="V38" s="226"/>
      <c r="W38" s="226"/>
      <c r="X38" s="226"/>
      <c r="Y38" s="226"/>
    </row>
    <row r="39" spans="1:25" s="226" customFormat="1" ht="14">
      <c r="A39" s="4" t="s">
        <v>264</v>
      </c>
      <c r="B39" s="5"/>
      <c r="C39" s="5">
        <v>1</v>
      </c>
      <c r="D39" s="87">
        <v>335.36863710407249</v>
      </c>
      <c r="E39" s="87">
        <v>356.44300452488693</v>
      </c>
      <c r="F39" s="87"/>
      <c r="G39" s="87">
        <v>94.087591240875909</v>
      </c>
      <c r="H39" s="87">
        <v>4.8905109489051091</v>
      </c>
      <c r="I39" s="87">
        <v>76.496350364963504</v>
      </c>
      <c r="J39" s="87">
        <v>17.591240875912408</v>
      </c>
      <c r="K39" s="87">
        <v>0</v>
      </c>
      <c r="L39" s="87">
        <v>1.0218978102189782</v>
      </c>
      <c r="M39" s="78">
        <v>1.0846432889963724</v>
      </c>
      <c r="N39" s="107">
        <v>0</v>
      </c>
      <c r="O39" s="107">
        <v>0</v>
      </c>
      <c r="P39" s="107">
        <v>0</v>
      </c>
      <c r="Q39" s="86">
        <v>1</v>
      </c>
      <c r="R39" s="86">
        <v>2</v>
      </c>
      <c r="S39" s="219"/>
    </row>
    <row r="40" spans="1:25" s="226" customFormat="1" ht="14">
      <c r="A40" s="4" t="s">
        <v>1322</v>
      </c>
      <c r="B40" s="5"/>
      <c r="C40" s="5">
        <v>1</v>
      </c>
      <c r="D40" s="87">
        <v>325.48189683257925</v>
      </c>
      <c r="E40" s="87">
        <v>389.22535384615395</v>
      </c>
      <c r="F40" s="87"/>
      <c r="G40" s="87">
        <v>83.622994652406419</v>
      </c>
      <c r="H40" s="87">
        <v>16.377005347593585</v>
      </c>
      <c r="I40" s="87">
        <v>76.604278074866315</v>
      </c>
      <c r="J40" s="87">
        <v>7.0187165775401077</v>
      </c>
      <c r="K40" s="87">
        <v>0</v>
      </c>
      <c r="L40" s="87">
        <v>0</v>
      </c>
      <c r="M40" s="78">
        <v>1.0682110682110681</v>
      </c>
      <c r="N40" s="87">
        <v>0</v>
      </c>
      <c r="O40" s="87">
        <v>0</v>
      </c>
      <c r="P40" s="87">
        <v>0</v>
      </c>
      <c r="Q40" s="92" t="s">
        <v>31</v>
      </c>
      <c r="R40" s="86">
        <v>1</v>
      </c>
      <c r="S40" s="219"/>
    </row>
    <row r="41" spans="1:25" s="226" customFormat="1" ht="14">
      <c r="A41" s="4" t="s">
        <v>1327</v>
      </c>
      <c r="B41" s="5"/>
      <c r="C41" s="5">
        <v>1</v>
      </c>
      <c r="D41" s="9">
        <v>323.92083257918557</v>
      </c>
      <c r="E41" s="9">
        <v>399.63244886877834</v>
      </c>
      <c r="F41" s="9"/>
      <c r="G41" s="9">
        <v>81.0546875</v>
      </c>
      <c r="H41" s="9">
        <v>18.945312500000004</v>
      </c>
      <c r="I41" s="9">
        <v>66.666666666666671</v>
      </c>
      <c r="J41" s="9">
        <v>14.388020833333334</v>
      </c>
      <c r="K41" s="9">
        <v>0</v>
      </c>
      <c r="L41" s="9">
        <v>0</v>
      </c>
      <c r="M41" s="10">
        <v>1.0732700135685211</v>
      </c>
      <c r="N41" s="5">
        <v>0</v>
      </c>
      <c r="O41" s="5">
        <v>0</v>
      </c>
      <c r="P41" s="5">
        <v>0</v>
      </c>
      <c r="Q41" s="92" t="s">
        <v>31</v>
      </c>
      <c r="R41" s="11">
        <v>2</v>
      </c>
      <c r="S41" s="219"/>
    </row>
    <row r="42" spans="1:25" s="226" customFormat="1" ht="14">
      <c r="A42" s="4" t="s">
        <v>1323</v>
      </c>
      <c r="B42" s="5"/>
      <c r="C42" s="5">
        <v>1</v>
      </c>
      <c r="D42" s="87">
        <v>321.83941357466068</v>
      </c>
      <c r="E42" s="87">
        <v>401.97404524886883</v>
      </c>
      <c r="F42" s="87"/>
      <c r="G42" s="87">
        <v>80.064724919093848</v>
      </c>
      <c r="H42" s="87">
        <v>13.78640776699029</v>
      </c>
      <c r="I42" s="87">
        <v>51.715210355987061</v>
      </c>
      <c r="J42" s="87">
        <v>25.954692556634306</v>
      </c>
      <c r="K42" s="87">
        <v>2.3948220064724919</v>
      </c>
      <c r="L42" s="87">
        <v>6.1488673139158578</v>
      </c>
      <c r="M42" s="78">
        <v>1.0745257452574526</v>
      </c>
      <c r="N42" s="87">
        <v>30</v>
      </c>
      <c r="O42" s="87">
        <v>0</v>
      </c>
      <c r="P42" s="87">
        <v>10</v>
      </c>
      <c r="Q42" s="92" t="s">
        <v>31</v>
      </c>
      <c r="R42" s="86">
        <v>3</v>
      </c>
      <c r="S42" s="219"/>
    </row>
    <row r="43" spans="1:25" s="226" customFormat="1" ht="14">
      <c r="A43" s="4" t="s">
        <v>313</v>
      </c>
      <c r="B43" s="5" t="s">
        <v>30</v>
      </c>
      <c r="C43" s="5">
        <v>1</v>
      </c>
      <c r="D43" s="87">
        <v>321.05888144796387</v>
      </c>
      <c r="E43" s="87">
        <v>448.02544072398194</v>
      </c>
      <c r="F43" s="87"/>
      <c r="G43" s="87">
        <v>71.660859465737516</v>
      </c>
      <c r="H43" s="87">
        <v>28.339140534262487</v>
      </c>
      <c r="I43" s="87">
        <v>68.815331010452965</v>
      </c>
      <c r="J43" s="87">
        <v>2.845528455284553</v>
      </c>
      <c r="K43" s="87">
        <v>0</v>
      </c>
      <c r="L43" s="87">
        <v>0</v>
      </c>
      <c r="M43" s="78">
        <v>1.0814717477003943</v>
      </c>
      <c r="N43" s="87">
        <v>0</v>
      </c>
      <c r="O43" s="87">
        <v>0</v>
      </c>
      <c r="P43" s="87">
        <v>0</v>
      </c>
      <c r="Q43" s="86">
        <v>3</v>
      </c>
      <c r="R43" s="86">
        <v>2</v>
      </c>
      <c r="S43" s="219"/>
    </row>
    <row r="44" spans="1:25" s="226" customFormat="1" ht="14">
      <c r="A44" s="4" t="s">
        <v>1335</v>
      </c>
      <c r="B44" s="5"/>
      <c r="C44" s="5">
        <v>1</v>
      </c>
      <c r="D44" s="9">
        <v>315.59515656108601</v>
      </c>
      <c r="E44" s="9">
        <v>347.59697375565611</v>
      </c>
      <c r="F44" s="9"/>
      <c r="G44" s="9">
        <v>90.793413173652695</v>
      </c>
      <c r="H44" s="9">
        <v>6.9610778443113777</v>
      </c>
      <c r="I44" s="9">
        <v>60.479041916167667</v>
      </c>
      <c r="J44" s="9">
        <v>30.314371257485028</v>
      </c>
      <c r="K44" s="9">
        <v>0</v>
      </c>
      <c r="L44" s="9">
        <v>2.2455089820359282</v>
      </c>
      <c r="M44" s="10">
        <v>1.0766129032258065</v>
      </c>
      <c r="N44" s="5">
        <v>0</v>
      </c>
      <c r="O44" s="5">
        <v>0</v>
      </c>
      <c r="P44" s="5">
        <v>0</v>
      </c>
      <c r="Q44" s="92" t="s">
        <v>31</v>
      </c>
      <c r="R44" s="11">
        <v>2</v>
      </c>
      <c r="S44" s="219"/>
      <c r="X44" s="225"/>
      <c r="Y44" s="225"/>
    </row>
    <row r="45" spans="1:25" s="226" customFormat="1" ht="14">
      <c r="A45" s="4" t="s">
        <v>320</v>
      </c>
      <c r="B45" s="5"/>
      <c r="C45" s="5">
        <v>1</v>
      </c>
      <c r="D45" s="87">
        <v>311.69249592760184</v>
      </c>
      <c r="E45" s="87">
        <v>391.04659547511318</v>
      </c>
      <c r="F45" s="87"/>
      <c r="G45" s="87">
        <v>79.707252162341987</v>
      </c>
      <c r="H45" s="87">
        <v>20.292747837658016</v>
      </c>
      <c r="I45" s="87">
        <v>66.467065868263475</v>
      </c>
      <c r="J45" s="87">
        <v>13.24018629407851</v>
      </c>
      <c r="K45" s="87">
        <v>0</v>
      </c>
      <c r="L45" s="87">
        <v>0</v>
      </c>
      <c r="M45" s="78">
        <v>1.0841121495327102</v>
      </c>
      <c r="N45" s="87">
        <v>0</v>
      </c>
      <c r="O45" s="87">
        <v>0</v>
      </c>
      <c r="P45" s="87">
        <v>0</v>
      </c>
      <c r="Q45" s="86">
        <v>3</v>
      </c>
      <c r="R45" s="86">
        <v>2</v>
      </c>
      <c r="S45" s="219"/>
      <c r="T45" s="225"/>
      <c r="U45" s="225"/>
      <c r="V45" s="225"/>
      <c r="W45" s="225"/>
      <c r="X45" s="225"/>
      <c r="Y45" s="225"/>
    </row>
    <row r="46" spans="1:25" s="225" customFormat="1" ht="14">
      <c r="A46" s="4" t="s">
        <v>1334</v>
      </c>
      <c r="B46" s="5"/>
      <c r="C46" s="5">
        <v>1</v>
      </c>
      <c r="D46" s="9">
        <v>291.91901538461542</v>
      </c>
      <c r="E46" s="9">
        <v>349.15803800904973</v>
      </c>
      <c r="F46" s="9"/>
      <c r="G46" s="9">
        <v>83.606557377049185</v>
      </c>
      <c r="H46" s="9">
        <v>16.393442622950825</v>
      </c>
      <c r="I46" s="9">
        <v>74.664679582712381</v>
      </c>
      <c r="J46" s="9">
        <v>8.9418777943368113</v>
      </c>
      <c r="K46" s="9">
        <v>0</v>
      </c>
      <c r="L46" s="9">
        <v>0</v>
      </c>
      <c r="M46" s="10">
        <v>1.0766423357664234</v>
      </c>
      <c r="N46" s="5">
        <v>0</v>
      </c>
      <c r="O46" s="5">
        <v>0</v>
      </c>
      <c r="P46" s="5">
        <v>10</v>
      </c>
      <c r="Q46" s="92" t="s">
        <v>31</v>
      </c>
      <c r="R46" s="11">
        <v>3</v>
      </c>
      <c r="S46" s="219"/>
      <c r="T46" s="226"/>
      <c r="U46" s="226"/>
      <c r="V46" s="226"/>
      <c r="W46" s="226"/>
      <c r="X46" s="226"/>
      <c r="Y46" s="226"/>
    </row>
    <row r="47" spans="1:25" s="226" customFormat="1" ht="14">
      <c r="A47" s="4" t="s">
        <v>253</v>
      </c>
      <c r="B47" s="5"/>
      <c r="C47" s="5">
        <v>1</v>
      </c>
      <c r="D47" s="87">
        <v>291.65883800904982</v>
      </c>
      <c r="E47" s="87">
        <v>313.51373755656118</v>
      </c>
      <c r="F47" s="87"/>
      <c r="G47" s="87">
        <v>93.029045643153523</v>
      </c>
      <c r="H47" s="87">
        <v>5.809128630705394</v>
      </c>
      <c r="I47" s="87">
        <v>44.315352697095435</v>
      </c>
      <c r="J47" s="87">
        <v>48.713692946058089</v>
      </c>
      <c r="K47" s="87">
        <v>0</v>
      </c>
      <c r="L47" s="87">
        <v>1.1618257261410789</v>
      </c>
      <c r="M47" s="78">
        <v>1.0816326530612246</v>
      </c>
      <c r="N47" s="87">
        <v>0</v>
      </c>
      <c r="O47" s="87">
        <v>10</v>
      </c>
      <c r="P47" s="87">
        <v>0</v>
      </c>
      <c r="Q47" s="86">
        <v>2.5</v>
      </c>
      <c r="R47" s="86">
        <v>2</v>
      </c>
      <c r="S47" s="219"/>
    </row>
    <row r="48" spans="1:25" s="226" customFormat="1" ht="14">
      <c r="A48" s="4" t="s">
        <v>269</v>
      </c>
      <c r="B48" s="5"/>
      <c r="C48" s="5">
        <v>1</v>
      </c>
      <c r="D48" s="9">
        <v>284.37387149321273</v>
      </c>
      <c r="E48" s="9">
        <v>284.37387149321273</v>
      </c>
      <c r="F48" s="9"/>
      <c r="G48" s="9">
        <v>100</v>
      </c>
      <c r="H48" s="9">
        <v>0</v>
      </c>
      <c r="I48" s="9">
        <v>100</v>
      </c>
      <c r="J48" s="9">
        <v>0</v>
      </c>
      <c r="K48" s="9">
        <v>0</v>
      </c>
      <c r="L48" s="9">
        <v>0</v>
      </c>
      <c r="M48" s="10">
        <v>1.0779392338177014</v>
      </c>
      <c r="N48" s="5">
        <v>0</v>
      </c>
      <c r="O48" s="5">
        <v>0</v>
      </c>
      <c r="P48" s="5">
        <v>0</v>
      </c>
      <c r="Q48" s="11">
        <v>1</v>
      </c>
      <c r="R48" s="11">
        <v>2</v>
      </c>
      <c r="S48" s="219"/>
    </row>
    <row r="49" spans="1:25" s="226" customFormat="1" ht="14">
      <c r="A49" s="4" t="s">
        <v>1320</v>
      </c>
      <c r="B49" s="5"/>
      <c r="C49" s="5">
        <v>1</v>
      </c>
      <c r="D49" s="87">
        <v>266.16145520361999</v>
      </c>
      <c r="E49" s="87">
        <v>290.09777375565614</v>
      </c>
      <c r="F49" s="87"/>
      <c r="G49" s="87">
        <v>91.748878923766824</v>
      </c>
      <c r="H49" s="87">
        <v>8.2511210762331846</v>
      </c>
      <c r="I49" s="87">
        <v>73.901345291479828</v>
      </c>
      <c r="J49" s="87">
        <v>17.847533632286993</v>
      </c>
      <c r="K49" s="87">
        <v>0</v>
      </c>
      <c r="L49" s="87">
        <v>0</v>
      </c>
      <c r="M49" s="78">
        <v>1.0833333333333333</v>
      </c>
      <c r="N49" s="87">
        <v>0</v>
      </c>
      <c r="O49" s="87">
        <v>0</v>
      </c>
      <c r="P49" s="87">
        <v>0</v>
      </c>
      <c r="Q49" s="92" t="s">
        <v>31</v>
      </c>
      <c r="R49" s="86">
        <v>2</v>
      </c>
      <c r="S49" s="219"/>
    </row>
    <row r="50" spans="1:25" s="226" customFormat="1" ht="14">
      <c r="A50" s="4" t="s">
        <v>262</v>
      </c>
      <c r="B50" s="5"/>
      <c r="C50" s="5">
        <v>1</v>
      </c>
      <c r="D50" s="9">
        <v>254.97382805429868</v>
      </c>
      <c r="E50" s="9">
        <v>322.61994570135755</v>
      </c>
      <c r="F50" s="9"/>
      <c r="G50" s="9">
        <v>79.032258064516142</v>
      </c>
      <c r="H50" s="9">
        <v>20.967741935483872</v>
      </c>
      <c r="I50" s="9">
        <v>63.467741935483865</v>
      </c>
      <c r="J50" s="9">
        <v>15.564516129032258</v>
      </c>
      <c r="K50" s="9">
        <v>0</v>
      </c>
      <c r="L50" s="9">
        <v>0</v>
      </c>
      <c r="M50" s="10">
        <v>1.0877437325905293</v>
      </c>
      <c r="N50" s="5">
        <v>0</v>
      </c>
      <c r="O50" s="5">
        <v>0</v>
      </c>
      <c r="P50" s="5">
        <v>0</v>
      </c>
      <c r="Q50" s="113" t="s">
        <v>31</v>
      </c>
      <c r="R50" s="11">
        <v>2</v>
      </c>
      <c r="S50" s="219"/>
    </row>
    <row r="51" spans="1:25" s="226" customFormat="1" ht="14">
      <c r="A51" s="4" t="s">
        <v>1328</v>
      </c>
      <c r="B51" s="5"/>
      <c r="C51" s="5">
        <v>1</v>
      </c>
      <c r="D51" s="9">
        <v>251.59152217194571</v>
      </c>
      <c r="E51" s="9">
        <v>314.5544470588236</v>
      </c>
      <c r="F51" s="9"/>
      <c r="G51" s="9">
        <v>79.983457402812235</v>
      </c>
      <c r="H51" s="9">
        <v>18.114143920595531</v>
      </c>
      <c r="I51" s="9">
        <v>65.425971877584786</v>
      </c>
      <c r="J51" s="9">
        <v>14.557485525227461</v>
      </c>
      <c r="K51" s="9">
        <v>0</v>
      </c>
      <c r="L51" s="9">
        <v>1.9023986765922252</v>
      </c>
      <c r="M51" s="10">
        <v>1.0685131195335276</v>
      </c>
      <c r="N51" s="9">
        <v>0</v>
      </c>
      <c r="O51" s="9">
        <v>0</v>
      </c>
      <c r="P51" s="9">
        <v>0</v>
      </c>
      <c r="Q51" s="92" t="s">
        <v>31</v>
      </c>
      <c r="R51" s="11">
        <v>2</v>
      </c>
      <c r="S51" s="219"/>
    </row>
    <row r="52" spans="1:25" s="226" customFormat="1" ht="14">
      <c r="A52" s="4" t="s">
        <v>1319</v>
      </c>
      <c r="B52" s="5"/>
      <c r="C52" s="5">
        <v>1</v>
      </c>
      <c r="D52" s="87">
        <v>249.24992579185522</v>
      </c>
      <c r="E52" s="87">
        <v>284.37387149321273</v>
      </c>
      <c r="F52" s="87"/>
      <c r="G52" s="87">
        <v>87.648673376029279</v>
      </c>
      <c r="H52" s="87">
        <v>12.351326623970724</v>
      </c>
      <c r="I52" s="87">
        <v>72.278133577310157</v>
      </c>
      <c r="J52" s="87">
        <v>15.370539798719122</v>
      </c>
      <c r="K52" s="87">
        <v>0</v>
      </c>
      <c r="L52" s="87">
        <v>0</v>
      </c>
      <c r="M52" s="78">
        <v>1.0874999999999999</v>
      </c>
      <c r="N52" s="87">
        <v>0</v>
      </c>
      <c r="O52" s="87">
        <v>0</v>
      </c>
      <c r="P52" s="87">
        <v>0</v>
      </c>
      <c r="Q52" s="92" t="s">
        <v>31</v>
      </c>
      <c r="R52" s="86">
        <v>2</v>
      </c>
      <c r="S52" s="219"/>
    </row>
    <row r="53" spans="1:25" s="226" customFormat="1" ht="14">
      <c r="A53" s="4" t="s">
        <v>1336</v>
      </c>
      <c r="B53" s="5"/>
      <c r="C53" s="5">
        <v>1</v>
      </c>
      <c r="D53" s="9">
        <v>246.64815203619912</v>
      </c>
      <c r="E53" s="9">
        <v>303.10664253393668</v>
      </c>
      <c r="F53" s="9"/>
      <c r="G53" s="9">
        <v>81.373390557939913</v>
      </c>
      <c r="H53" s="9">
        <v>18.626609442060087</v>
      </c>
      <c r="I53" s="9">
        <v>71.931330472102999</v>
      </c>
      <c r="J53" s="9">
        <v>9.4420600858369106</v>
      </c>
      <c r="K53" s="9">
        <v>0</v>
      </c>
      <c r="L53" s="9">
        <v>0</v>
      </c>
      <c r="M53" s="10">
        <v>1.0757180156657964</v>
      </c>
      <c r="N53" s="5">
        <v>0</v>
      </c>
      <c r="O53" s="5">
        <v>0</v>
      </c>
      <c r="P53" s="5">
        <v>0</v>
      </c>
      <c r="Q53" s="92" t="s">
        <v>31</v>
      </c>
      <c r="R53" s="11">
        <v>2</v>
      </c>
      <c r="S53" s="219"/>
    </row>
    <row r="54" spans="1:25" s="226" customFormat="1" ht="14">
      <c r="A54" s="4" t="s">
        <v>249</v>
      </c>
      <c r="B54" s="5"/>
      <c r="C54" s="5">
        <v>1</v>
      </c>
      <c r="D54" s="87">
        <v>229.99680000000001</v>
      </c>
      <c r="E54" s="87">
        <v>377.77754932126703</v>
      </c>
      <c r="F54" s="87"/>
      <c r="G54" s="87">
        <v>60.88154269972452</v>
      </c>
      <c r="H54" s="87">
        <v>39.11845730027548</v>
      </c>
      <c r="I54" s="87">
        <v>60.537190082644621</v>
      </c>
      <c r="J54" s="87">
        <v>0.34435261707988984</v>
      </c>
      <c r="K54" s="87">
        <v>0</v>
      </c>
      <c r="L54" s="87">
        <v>0</v>
      </c>
      <c r="M54" s="78">
        <v>1.0870786516853932</v>
      </c>
      <c r="N54" s="87">
        <v>0</v>
      </c>
      <c r="O54" s="87">
        <v>0</v>
      </c>
      <c r="P54" s="87">
        <v>0</v>
      </c>
      <c r="Q54" s="86">
        <v>2</v>
      </c>
      <c r="R54" s="86">
        <v>2</v>
      </c>
      <c r="S54" s="219"/>
    </row>
    <row r="55" spans="1:25" s="226" customFormat="1" ht="14">
      <c r="A55" s="4" t="s">
        <v>1321</v>
      </c>
      <c r="B55" s="5"/>
      <c r="C55" s="5">
        <v>1</v>
      </c>
      <c r="D55" s="9">
        <v>197.73480542986425</v>
      </c>
      <c r="E55" s="9">
        <v>309.61107692307695</v>
      </c>
      <c r="F55" s="9"/>
      <c r="G55" s="9">
        <v>63.865546218487388</v>
      </c>
      <c r="H55" s="9">
        <v>36.134453781512605</v>
      </c>
      <c r="I55" s="9">
        <v>60.672268907563023</v>
      </c>
      <c r="J55" s="9">
        <v>3.1932773109243695</v>
      </c>
      <c r="K55" s="9">
        <v>0</v>
      </c>
      <c r="L55" s="9">
        <v>0</v>
      </c>
      <c r="M55" s="10">
        <v>1.0735735735735736</v>
      </c>
      <c r="N55" s="5">
        <v>0</v>
      </c>
      <c r="O55" s="5">
        <v>0</v>
      </c>
      <c r="P55" s="5">
        <v>0</v>
      </c>
      <c r="Q55" s="92" t="s">
        <v>31</v>
      </c>
      <c r="R55" s="11">
        <v>1</v>
      </c>
      <c r="S55" s="219"/>
      <c r="T55" s="225"/>
      <c r="U55" s="225"/>
      <c r="V55" s="225"/>
      <c r="W55" s="225"/>
    </row>
    <row r="56" spans="1:25" s="226" customFormat="1" ht="14">
      <c r="A56" s="4" t="s">
        <v>1324</v>
      </c>
      <c r="B56" s="5"/>
      <c r="C56" s="5">
        <v>1</v>
      </c>
      <c r="D56" s="9">
        <v>197.47462805429865</v>
      </c>
      <c r="E56" s="9">
        <v>271.10482533936658</v>
      </c>
      <c r="F56" s="9"/>
      <c r="G56" s="9">
        <v>72.840690978886741</v>
      </c>
      <c r="H56" s="9">
        <v>17.46641074856046</v>
      </c>
      <c r="I56" s="9">
        <v>66.026871401151624</v>
      </c>
      <c r="J56" s="9">
        <v>6.8138195777351234</v>
      </c>
      <c r="K56" s="9">
        <v>0</v>
      </c>
      <c r="L56" s="9">
        <v>9.6928982725527817</v>
      </c>
      <c r="M56" s="10">
        <v>1.0651162790697675</v>
      </c>
      <c r="N56" s="5">
        <v>0</v>
      </c>
      <c r="O56" s="5">
        <v>0</v>
      </c>
      <c r="P56" s="5">
        <v>0</v>
      </c>
      <c r="Q56" s="11">
        <v>2.5</v>
      </c>
      <c r="R56" s="11">
        <v>3</v>
      </c>
      <c r="S56" s="219"/>
    </row>
    <row r="57" spans="1:25" s="226" customFormat="1" ht="14">
      <c r="A57" s="4" t="s">
        <v>275</v>
      </c>
      <c r="B57" s="5"/>
      <c r="C57" s="5">
        <v>1</v>
      </c>
      <c r="D57" s="87">
        <v>187.32771040723983</v>
      </c>
      <c r="E57" s="87">
        <v>276.82872760181004</v>
      </c>
      <c r="F57" s="87"/>
      <c r="G57" s="87">
        <v>67.669172932330824</v>
      </c>
      <c r="H57" s="87">
        <v>32.330827067669169</v>
      </c>
      <c r="I57" s="87">
        <v>57.612781954887218</v>
      </c>
      <c r="J57" s="87">
        <v>10.056390977443609</v>
      </c>
      <c r="K57" s="87">
        <v>0</v>
      </c>
      <c r="L57" s="87">
        <v>0</v>
      </c>
      <c r="M57" s="78">
        <v>1.0849557522123894</v>
      </c>
      <c r="N57" s="87">
        <v>0</v>
      </c>
      <c r="O57" s="87">
        <v>0</v>
      </c>
      <c r="P57" s="87">
        <v>0</v>
      </c>
      <c r="Q57" s="86">
        <v>1</v>
      </c>
      <c r="R57" s="86">
        <v>2</v>
      </c>
      <c r="S57" s="219"/>
    </row>
    <row r="58" spans="1:25" s="226" customFormat="1" ht="14">
      <c r="A58" s="4" t="s">
        <v>295</v>
      </c>
      <c r="B58" s="5"/>
      <c r="C58" s="5">
        <v>1</v>
      </c>
      <c r="D58" s="9">
        <v>181.3436307692308</v>
      </c>
      <c r="E58" s="9">
        <v>301.02522352941185</v>
      </c>
      <c r="F58" s="9"/>
      <c r="G58" s="9">
        <v>60.242005185825406</v>
      </c>
      <c r="H58" s="9">
        <v>38.547968885047531</v>
      </c>
      <c r="I58" s="9">
        <v>60.242005185825406</v>
      </c>
      <c r="J58" s="9">
        <v>0</v>
      </c>
      <c r="K58" s="9">
        <v>0</v>
      </c>
      <c r="L58" s="9">
        <v>1.210025929127053</v>
      </c>
      <c r="M58" s="10">
        <v>1.087912087912088</v>
      </c>
      <c r="N58" s="5">
        <v>0</v>
      </c>
      <c r="O58" s="5">
        <v>0</v>
      </c>
      <c r="P58" s="5">
        <v>0</v>
      </c>
      <c r="Q58" s="11">
        <v>0.5</v>
      </c>
      <c r="R58" s="11">
        <v>2</v>
      </c>
      <c r="S58" s="219"/>
    </row>
    <row r="59" spans="1:25" s="225" customFormat="1" ht="14">
      <c r="A59" s="4" t="s">
        <v>277</v>
      </c>
      <c r="B59" s="5"/>
      <c r="C59" s="5">
        <v>1</v>
      </c>
      <c r="D59" s="87">
        <v>172.49760000000001</v>
      </c>
      <c r="E59" s="87">
        <v>335.62881447963804</v>
      </c>
      <c r="F59" s="87"/>
      <c r="G59" s="87">
        <v>51.395348837209298</v>
      </c>
      <c r="H59" s="87">
        <v>48.604651162790688</v>
      </c>
      <c r="I59" s="87">
        <v>51.007751937984494</v>
      </c>
      <c r="J59" s="87">
        <v>0.38759689922480622</v>
      </c>
      <c r="K59" s="87">
        <v>0</v>
      </c>
      <c r="L59" s="87">
        <v>0</v>
      </c>
      <c r="M59" s="78">
        <v>1.0830564784053156</v>
      </c>
      <c r="N59" s="87">
        <v>0</v>
      </c>
      <c r="O59" s="87">
        <v>0</v>
      </c>
      <c r="P59" s="87">
        <v>0</v>
      </c>
      <c r="Q59" s="86">
        <v>1</v>
      </c>
      <c r="R59" s="86">
        <v>2</v>
      </c>
      <c r="S59" s="219"/>
      <c r="T59" s="226"/>
      <c r="U59" s="226"/>
      <c r="V59" s="226"/>
      <c r="W59" s="226"/>
      <c r="X59" s="226"/>
      <c r="Y59" s="226"/>
    </row>
    <row r="60" spans="1:25" s="226" customFormat="1" ht="14">
      <c r="A60" s="4" t="s">
        <v>280</v>
      </c>
      <c r="B60" s="5"/>
      <c r="C60" s="5">
        <v>1</v>
      </c>
      <c r="D60" s="87">
        <v>140.23560542986428</v>
      </c>
      <c r="E60" s="87">
        <v>255.23400542986431</v>
      </c>
      <c r="F60" s="87"/>
      <c r="G60" s="87">
        <v>54.943934760448521</v>
      </c>
      <c r="H60" s="87">
        <v>45.056065239551472</v>
      </c>
      <c r="I60" s="87">
        <v>52.803261977573904</v>
      </c>
      <c r="J60" s="87">
        <v>2.1406727828746175</v>
      </c>
      <c r="K60" s="87">
        <v>0</v>
      </c>
      <c r="L60" s="87">
        <v>0</v>
      </c>
      <c r="M60" s="78">
        <v>1.0745341614906834</v>
      </c>
      <c r="N60" s="87">
        <v>0</v>
      </c>
      <c r="O60" s="87">
        <v>0</v>
      </c>
      <c r="P60" s="87">
        <v>0</v>
      </c>
      <c r="Q60" s="86">
        <v>1</v>
      </c>
      <c r="R60" s="86">
        <v>2</v>
      </c>
      <c r="S60" s="219"/>
    </row>
    <row r="61" spans="1:25" s="225" customFormat="1" ht="14">
      <c r="A61" s="4" t="s">
        <v>1325</v>
      </c>
      <c r="B61" s="5"/>
      <c r="C61" s="5">
        <v>1</v>
      </c>
      <c r="D61" s="9">
        <v>138.15418642533939</v>
      </c>
      <c r="E61" s="9">
        <v>233.11892850678734</v>
      </c>
      <c r="F61" s="9"/>
      <c r="G61" s="9">
        <v>59.263392857142868</v>
      </c>
      <c r="H61" s="9">
        <v>37.053571428571431</v>
      </c>
      <c r="I61" s="9">
        <v>57.031250000000014</v>
      </c>
      <c r="J61" s="9">
        <v>2.2321428571428577</v>
      </c>
      <c r="K61" s="9">
        <v>0</v>
      </c>
      <c r="L61" s="9">
        <v>3.6830357142857153</v>
      </c>
      <c r="M61" s="10">
        <v>1.0630252100840336</v>
      </c>
      <c r="N61" s="5">
        <v>0</v>
      </c>
      <c r="O61" s="5">
        <v>30</v>
      </c>
      <c r="P61" s="5">
        <v>0</v>
      </c>
      <c r="Q61" s="92" t="s">
        <v>31</v>
      </c>
      <c r="R61" s="11">
        <v>1</v>
      </c>
      <c r="S61" s="219"/>
      <c r="T61" s="226"/>
      <c r="U61" s="226"/>
      <c r="V61" s="226"/>
      <c r="W61" s="226"/>
      <c r="X61" s="226"/>
      <c r="Y61" s="226"/>
    </row>
    <row r="62" spans="1:25" s="219" customFormat="1" ht="3" customHeight="1">
      <c r="A62" s="217"/>
      <c r="B62" s="333"/>
      <c r="C62" s="245"/>
      <c r="D62" s="245"/>
      <c r="E62" s="245"/>
      <c r="F62" s="245"/>
      <c r="G62" s="245"/>
      <c r="H62" s="245"/>
      <c r="I62" s="245"/>
      <c r="J62" s="245"/>
      <c r="K62" s="245"/>
      <c r="L62" s="245"/>
      <c r="M62" s="246"/>
      <c r="N62" s="245"/>
      <c r="O62" s="245"/>
      <c r="P62" s="245"/>
      <c r="Q62" s="247"/>
      <c r="R62" s="217"/>
    </row>
    <row r="63" spans="1:25" ht="14">
      <c r="A63" s="219" t="s">
        <v>107</v>
      </c>
      <c r="B63" s="332"/>
      <c r="C63" s="332"/>
      <c r="D63" s="232">
        <f>AVERAGE(D13:D62)</f>
        <v>344.7456421091515</v>
      </c>
      <c r="E63" s="232">
        <f>AVERAGE(E13:E62)</f>
        <v>414.0510542432358</v>
      </c>
      <c r="F63" s="232"/>
      <c r="G63" s="232"/>
      <c r="H63" s="332"/>
      <c r="I63" s="219"/>
      <c r="J63" s="332"/>
      <c r="K63" s="219"/>
      <c r="L63" s="219"/>
      <c r="M63" s="233">
        <f>AVERAGE(M13:M62)</f>
        <v>1.080485276918157</v>
      </c>
      <c r="N63" s="219"/>
      <c r="O63" s="231"/>
      <c r="P63" s="231"/>
      <c r="Q63" s="231">
        <f>AVERAGE(Q13:Q62)</f>
        <v>1.7333333333333334</v>
      </c>
      <c r="R63" s="231">
        <f>AVERAGE(R13:R62)</f>
        <v>2.1428571428571428</v>
      </c>
    </row>
    <row r="64" spans="1:25" ht="14">
      <c r="A64" s="230"/>
      <c r="B64" s="224"/>
      <c r="C64" s="230"/>
      <c r="D64" s="227"/>
      <c r="E64" s="227"/>
      <c r="F64" s="227"/>
      <c r="G64" s="227"/>
      <c r="H64" s="227"/>
      <c r="I64" s="227"/>
      <c r="J64" s="227"/>
      <c r="K64" s="227"/>
      <c r="L64" s="227"/>
      <c r="M64" s="228"/>
      <c r="N64" s="227"/>
      <c r="O64" s="227"/>
      <c r="P64" s="227"/>
      <c r="Q64" s="229"/>
    </row>
    <row r="65" spans="1:25" ht="14">
      <c r="A65" s="384" t="s">
        <v>137</v>
      </c>
      <c r="B65" s="271"/>
      <c r="C65" s="223"/>
      <c r="D65" s="227"/>
      <c r="E65" s="227"/>
      <c r="F65" s="227"/>
      <c r="G65" s="227"/>
      <c r="H65" s="227"/>
      <c r="I65" s="227"/>
      <c r="J65" s="227"/>
      <c r="K65" s="227"/>
      <c r="L65" s="227"/>
      <c r="M65" s="228"/>
      <c r="N65" s="227"/>
      <c r="O65" s="227"/>
      <c r="P65" s="227"/>
      <c r="Q65" s="229"/>
    </row>
    <row r="66" spans="1:25" ht="14">
      <c r="A66" s="4" t="s">
        <v>1364</v>
      </c>
      <c r="B66" s="5"/>
      <c r="C66" s="5">
        <v>1</v>
      </c>
      <c r="D66" s="87">
        <v>506.82552760180999</v>
      </c>
      <c r="E66" s="87">
        <v>636.65403800904983</v>
      </c>
      <c r="F66" s="87"/>
      <c r="G66" s="87">
        <v>79.607682876992243</v>
      </c>
      <c r="H66" s="87">
        <v>13.85369840621169</v>
      </c>
      <c r="I66" s="87">
        <v>67.797302819779333</v>
      </c>
      <c r="J66" s="87">
        <v>11.810380057212914</v>
      </c>
      <c r="K66" s="87">
        <v>0</v>
      </c>
      <c r="L66" s="87">
        <v>6.5386187167960772</v>
      </c>
      <c r="M66" s="78">
        <v>1.0637019230769229</v>
      </c>
      <c r="N66" s="107">
        <v>0</v>
      </c>
      <c r="O66" s="107">
        <v>0</v>
      </c>
      <c r="P66" s="107">
        <v>0</v>
      </c>
      <c r="Q66" s="92" t="s">
        <v>31</v>
      </c>
      <c r="R66" s="86">
        <v>3</v>
      </c>
      <c r="S66" s="24"/>
      <c r="T66" s="4"/>
      <c r="U66" s="4"/>
      <c r="V66" s="4"/>
      <c r="W66" s="4"/>
      <c r="X66" s="4"/>
      <c r="Y66" s="4"/>
    </row>
    <row r="67" spans="1:25" ht="14">
      <c r="A67" s="4" t="s">
        <v>1350</v>
      </c>
      <c r="B67" s="5"/>
      <c r="C67" s="5">
        <v>1</v>
      </c>
      <c r="D67" s="87">
        <v>468.05909864253397</v>
      </c>
      <c r="E67" s="87">
        <v>735.00108597285077</v>
      </c>
      <c r="F67" s="87"/>
      <c r="G67" s="87">
        <v>63.681415929203531</v>
      </c>
      <c r="H67" s="87">
        <v>22.761061946902654</v>
      </c>
      <c r="I67" s="87">
        <v>56.460176991150433</v>
      </c>
      <c r="J67" s="87">
        <v>7.221238938053097</v>
      </c>
      <c r="K67" s="87">
        <v>0</v>
      </c>
      <c r="L67" s="87">
        <v>13.557522123893806</v>
      </c>
      <c r="M67" s="78">
        <v>1.080110497237569</v>
      </c>
      <c r="N67" s="107">
        <v>40</v>
      </c>
      <c r="O67" s="107">
        <v>0</v>
      </c>
      <c r="P67" s="107">
        <v>0</v>
      </c>
      <c r="Q67" s="92" t="s">
        <v>31</v>
      </c>
      <c r="R67" s="86">
        <v>1</v>
      </c>
      <c r="S67" s="24"/>
      <c r="T67" s="4"/>
      <c r="U67" s="4"/>
      <c r="V67" s="4"/>
      <c r="W67" s="4"/>
      <c r="X67" s="4"/>
      <c r="Y67" s="4"/>
    </row>
    <row r="68" spans="1:25" ht="14">
      <c r="A68" s="4" t="s">
        <v>1359</v>
      </c>
      <c r="B68" s="5"/>
      <c r="C68" s="5">
        <v>1</v>
      </c>
      <c r="D68" s="9">
        <v>430.33337918552036</v>
      </c>
      <c r="E68" s="9">
        <v>517.4928000000001</v>
      </c>
      <c r="F68" s="9"/>
      <c r="G68" s="9">
        <v>83.157365510306676</v>
      </c>
      <c r="H68" s="9">
        <v>15.183509301156359</v>
      </c>
      <c r="I68" s="9">
        <v>63.348416289592755</v>
      </c>
      <c r="J68" s="9">
        <v>19.808949220713927</v>
      </c>
      <c r="K68" s="9">
        <v>0</v>
      </c>
      <c r="L68" s="9">
        <v>1.6591251885369533</v>
      </c>
      <c r="M68" s="10">
        <v>1.0749014454664916</v>
      </c>
      <c r="N68" s="5">
        <v>0</v>
      </c>
      <c r="O68" s="5">
        <v>0</v>
      </c>
      <c r="P68" s="5">
        <v>0</v>
      </c>
      <c r="Q68" s="92" t="s">
        <v>31</v>
      </c>
      <c r="R68" s="11">
        <v>2</v>
      </c>
      <c r="S68" s="24"/>
      <c r="T68" s="4"/>
      <c r="U68" s="4"/>
      <c r="V68" s="4"/>
      <c r="W68" s="4"/>
      <c r="X68" s="4"/>
      <c r="Y68" s="4"/>
    </row>
    <row r="69" spans="1:25" ht="14">
      <c r="A69" s="4" t="s">
        <v>1342</v>
      </c>
      <c r="B69" s="348"/>
      <c r="C69" s="348">
        <v>1</v>
      </c>
      <c r="D69" s="227">
        <v>406.65723800904982</v>
      </c>
      <c r="E69" s="227">
        <v>488.09275656108605</v>
      </c>
      <c r="F69" s="227"/>
      <c r="G69" s="227">
        <v>83.315565031982928</v>
      </c>
      <c r="H69" s="227">
        <v>8.5287846481876333</v>
      </c>
      <c r="I69" s="227">
        <v>59.1684434968017</v>
      </c>
      <c r="J69" s="227">
        <v>24.147121535181235</v>
      </c>
      <c r="K69" s="227">
        <v>0</v>
      </c>
      <c r="L69" s="227">
        <v>8.1556503198294248</v>
      </c>
      <c r="M69" s="228">
        <v>1.0780669144981414</v>
      </c>
      <c r="N69" s="227">
        <v>0</v>
      </c>
      <c r="O69" s="227">
        <v>0</v>
      </c>
      <c r="P69" s="227">
        <v>0</v>
      </c>
      <c r="Q69" s="92" t="s">
        <v>31</v>
      </c>
      <c r="R69" s="86">
        <v>2</v>
      </c>
    </row>
    <row r="70" spans="1:25" ht="14">
      <c r="A70" s="4" t="s">
        <v>1341</v>
      </c>
      <c r="B70" s="348"/>
      <c r="C70" s="348">
        <v>1</v>
      </c>
      <c r="D70" s="227">
        <v>401.45369049773763</v>
      </c>
      <c r="E70" s="227">
        <v>516.71226787330318</v>
      </c>
      <c r="F70" s="227"/>
      <c r="G70" s="227">
        <v>77.693856998992956</v>
      </c>
      <c r="H70" s="227">
        <v>8.1570996978851973</v>
      </c>
      <c r="I70" s="227">
        <v>55.488418932527694</v>
      </c>
      <c r="J70" s="227">
        <v>22.205438066465259</v>
      </c>
      <c r="K70" s="227">
        <v>0</v>
      </c>
      <c r="L70" s="227">
        <v>14.149043303121852</v>
      </c>
      <c r="M70" s="228">
        <v>1.0708446866485015</v>
      </c>
      <c r="N70" s="227">
        <v>0</v>
      </c>
      <c r="O70" s="227">
        <v>0</v>
      </c>
      <c r="P70" s="227">
        <v>0</v>
      </c>
      <c r="Q70" s="92" t="s">
        <v>31</v>
      </c>
      <c r="R70" s="86">
        <v>2</v>
      </c>
    </row>
    <row r="71" spans="1:25" ht="14">
      <c r="A71" s="4" t="s">
        <v>1363</v>
      </c>
      <c r="B71" s="5"/>
      <c r="C71" s="5">
        <v>1</v>
      </c>
      <c r="D71" s="87">
        <v>397.03067511312224</v>
      </c>
      <c r="E71" s="87">
        <v>417.58468778280542</v>
      </c>
      <c r="F71" s="87"/>
      <c r="G71" s="87">
        <v>95.077881619937713</v>
      </c>
      <c r="H71" s="87">
        <v>4.9221183800623063</v>
      </c>
      <c r="I71" s="87">
        <v>56.199376947040506</v>
      </c>
      <c r="J71" s="87">
        <v>38.878504672897208</v>
      </c>
      <c r="K71" s="87">
        <v>0</v>
      </c>
      <c r="L71" s="87">
        <v>0</v>
      </c>
      <c r="M71" s="78">
        <v>1.0678175092478424</v>
      </c>
      <c r="N71" s="87">
        <v>0</v>
      </c>
      <c r="O71" s="87">
        <v>0</v>
      </c>
      <c r="P71" s="87">
        <v>0</v>
      </c>
      <c r="Q71" s="92" t="s">
        <v>31</v>
      </c>
      <c r="R71" s="86">
        <v>2</v>
      </c>
      <c r="S71" s="24"/>
      <c r="T71" s="4"/>
      <c r="U71" s="4"/>
      <c r="V71" s="4"/>
      <c r="W71" s="4"/>
      <c r="X71" s="4"/>
      <c r="Y71" s="4"/>
    </row>
    <row r="72" spans="1:25" ht="14">
      <c r="A72" s="4" t="s">
        <v>1339</v>
      </c>
      <c r="B72" s="348"/>
      <c r="C72" s="348">
        <v>1</v>
      </c>
      <c r="D72" s="227">
        <v>394.42890135746615</v>
      </c>
      <c r="E72" s="227">
        <v>520.35475113122175</v>
      </c>
      <c r="F72" s="227"/>
      <c r="G72" s="227">
        <v>75.8</v>
      </c>
      <c r="H72" s="227">
        <v>3.25</v>
      </c>
      <c r="I72" s="227">
        <v>28.4</v>
      </c>
      <c r="J72" s="227">
        <v>47.400000000000006</v>
      </c>
      <c r="K72" s="227">
        <v>0</v>
      </c>
      <c r="L72" s="227">
        <v>20.950000000000003</v>
      </c>
      <c r="M72" s="228">
        <v>1.0725190839694656</v>
      </c>
      <c r="N72" s="227">
        <v>50</v>
      </c>
      <c r="O72" s="227">
        <v>0</v>
      </c>
      <c r="P72" s="227">
        <v>0</v>
      </c>
      <c r="Q72" s="92" t="s">
        <v>31</v>
      </c>
      <c r="R72" s="86">
        <v>3</v>
      </c>
    </row>
    <row r="73" spans="1:25" ht="14">
      <c r="A73" s="4" t="s">
        <v>1368</v>
      </c>
      <c r="B73" s="5"/>
      <c r="C73" s="5">
        <v>1</v>
      </c>
      <c r="D73" s="87">
        <v>381.15985520361988</v>
      </c>
      <c r="E73" s="87">
        <v>411.86078552036201</v>
      </c>
      <c r="F73" s="87"/>
      <c r="G73" s="87">
        <v>92.545799115603288</v>
      </c>
      <c r="H73" s="87">
        <v>5.4958938723941895</v>
      </c>
      <c r="I73" s="87">
        <v>66.519267214150346</v>
      </c>
      <c r="J73" s="87">
        <v>26.026531901452941</v>
      </c>
      <c r="K73" s="87">
        <v>0</v>
      </c>
      <c r="L73" s="87">
        <v>1.9583070120025272</v>
      </c>
      <c r="M73" s="78">
        <v>1.075721153846154</v>
      </c>
      <c r="N73" s="87">
        <v>0</v>
      </c>
      <c r="O73" s="87">
        <v>0</v>
      </c>
      <c r="P73" s="87">
        <v>0</v>
      </c>
      <c r="Q73" s="92" t="s">
        <v>31</v>
      </c>
      <c r="R73" s="86">
        <v>2</v>
      </c>
      <c r="S73" s="24"/>
      <c r="T73" s="4"/>
      <c r="U73" s="4"/>
      <c r="V73" s="4"/>
      <c r="W73" s="4"/>
      <c r="X73" s="4"/>
      <c r="Y73" s="4"/>
    </row>
    <row r="74" spans="1:25" ht="14">
      <c r="A74" s="4" t="s">
        <v>1338</v>
      </c>
      <c r="B74" s="348"/>
      <c r="C74" s="348">
        <v>1</v>
      </c>
      <c r="D74" s="227">
        <v>360.08548778280544</v>
      </c>
      <c r="E74" s="227">
        <v>474.5635330316743</v>
      </c>
      <c r="F74" s="227"/>
      <c r="G74" s="227">
        <v>75.877192982456137</v>
      </c>
      <c r="H74" s="227">
        <v>22.258771929824555</v>
      </c>
      <c r="I74" s="227">
        <v>72.203947368421041</v>
      </c>
      <c r="J74" s="227">
        <v>3.6732456140350873</v>
      </c>
      <c r="K74" s="227">
        <v>0</v>
      </c>
      <c r="L74" s="227">
        <v>1.8640350877192982</v>
      </c>
      <c r="M74" s="228">
        <v>1.0811764705882352</v>
      </c>
      <c r="N74" s="227">
        <v>0</v>
      </c>
      <c r="O74" s="227">
        <v>0</v>
      </c>
      <c r="P74" s="227">
        <v>0</v>
      </c>
      <c r="Q74" s="92" t="s">
        <v>31</v>
      </c>
      <c r="R74" s="86">
        <v>1</v>
      </c>
    </row>
    <row r="75" spans="1:25" ht="14">
      <c r="A75" s="4" t="s">
        <v>1365</v>
      </c>
      <c r="B75" s="5"/>
      <c r="C75" s="5">
        <v>1</v>
      </c>
      <c r="D75" s="9">
        <v>354.10140814479638</v>
      </c>
      <c r="E75" s="9">
        <v>494.3370135746606</v>
      </c>
      <c r="F75" s="9"/>
      <c r="G75" s="9">
        <v>71.631578947368439</v>
      </c>
      <c r="H75" s="9">
        <v>28.368421052631582</v>
      </c>
      <c r="I75" s="9">
        <v>70.368421052631589</v>
      </c>
      <c r="J75" s="9">
        <v>1.2631578947368423</v>
      </c>
      <c r="K75" s="9">
        <v>0</v>
      </c>
      <c r="L75" s="9">
        <v>0</v>
      </c>
      <c r="M75" s="10">
        <v>1.0788690476190477</v>
      </c>
      <c r="N75" s="9">
        <v>0</v>
      </c>
      <c r="O75" s="9">
        <v>0</v>
      </c>
      <c r="P75" s="9">
        <v>10</v>
      </c>
      <c r="Q75" s="92" t="s">
        <v>31</v>
      </c>
      <c r="R75" s="11">
        <v>3</v>
      </c>
      <c r="S75" s="24"/>
      <c r="T75" s="4"/>
      <c r="U75" s="4"/>
      <c r="V75" s="4"/>
      <c r="W75" s="4"/>
      <c r="X75" s="4"/>
      <c r="Y75" s="4"/>
    </row>
    <row r="76" spans="1:25" s="4" customFormat="1" ht="14">
      <c r="A76" s="4" t="s">
        <v>1349</v>
      </c>
      <c r="B76" s="5"/>
      <c r="C76" s="5">
        <v>1</v>
      </c>
      <c r="D76" s="87">
        <v>351.75981176470589</v>
      </c>
      <c r="E76" s="87">
        <v>593.2044162895927</v>
      </c>
      <c r="F76" s="87"/>
      <c r="G76" s="87">
        <v>59.298245614035096</v>
      </c>
      <c r="H76" s="87">
        <v>22.587719298245617</v>
      </c>
      <c r="I76" s="87">
        <v>52.061403508771932</v>
      </c>
      <c r="J76" s="87">
        <v>7.2368421052631584</v>
      </c>
      <c r="K76" s="87">
        <v>0</v>
      </c>
      <c r="L76" s="87">
        <v>18.114035087719298</v>
      </c>
      <c r="M76" s="78">
        <v>1.075</v>
      </c>
      <c r="N76" s="87">
        <v>80</v>
      </c>
      <c r="O76" s="87">
        <v>0</v>
      </c>
      <c r="P76" s="87">
        <v>0</v>
      </c>
      <c r="Q76" s="92" t="s">
        <v>31</v>
      </c>
      <c r="R76" s="86">
        <v>3</v>
      </c>
      <c r="S76" s="24"/>
    </row>
    <row r="77" spans="1:25" s="4" customFormat="1" ht="14">
      <c r="A77" s="4" t="s">
        <v>1369</v>
      </c>
      <c r="B77" s="5"/>
      <c r="C77" s="5">
        <v>1</v>
      </c>
      <c r="D77" s="87">
        <v>349.67839276018105</v>
      </c>
      <c r="E77" s="87">
        <v>470.14051764705891</v>
      </c>
      <c r="F77" s="87"/>
      <c r="G77" s="87">
        <v>74.377421140011066</v>
      </c>
      <c r="H77" s="87">
        <v>20.807969009407856</v>
      </c>
      <c r="I77" s="87">
        <v>59.546209186496959</v>
      </c>
      <c r="J77" s="87">
        <v>14.831211953514112</v>
      </c>
      <c r="K77" s="87">
        <v>0</v>
      </c>
      <c r="L77" s="87">
        <v>4.814609850581073</v>
      </c>
      <c r="M77" s="78">
        <v>1.0802069857697283</v>
      </c>
      <c r="N77" s="87">
        <v>30</v>
      </c>
      <c r="O77" s="87">
        <v>0</v>
      </c>
      <c r="P77" s="87">
        <v>0</v>
      </c>
      <c r="Q77" s="92" t="s">
        <v>31</v>
      </c>
      <c r="R77" s="86">
        <v>2</v>
      </c>
      <c r="S77" s="24"/>
    </row>
    <row r="78" spans="1:25" s="4" customFormat="1" ht="14">
      <c r="A78" s="4" t="s">
        <v>138</v>
      </c>
      <c r="B78" s="5"/>
      <c r="C78" s="5">
        <v>1</v>
      </c>
      <c r="D78" s="87">
        <v>346.55626425339369</v>
      </c>
      <c r="E78" s="87">
        <v>447.76526334841634</v>
      </c>
      <c r="F78" s="87"/>
      <c r="G78" s="87">
        <v>77.396862289366638</v>
      </c>
      <c r="H78" s="87">
        <v>13.712957582800698</v>
      </c>
      <c r="I78" s="87">
        <v>70.366066240557814</v>
      </c>
      <c r="J78" s="87">
        <v>7.0307960488088312</v>
      </c>
      <c r="K78" s="87">
        <v>0</v>
      </c>
      <c r="L78" s="87">
        <v>8.8901801278326538</v>
      </c>
      <c r="M78" s="78">
        <v>1.0692840646651269</v>
      </c>
      <c r="N78" s="87">
        <v>0</v>
      </c>
      <c r="O78" s="87">
        <v>0</v>
      </c>
      <c r="P78" s="87">
        <v>0</v>
      </c>
      <c r="Q78" s="92" t="s">
        <v>31</v>
      </c>
      <c r="R78" s="86">
        <v>1</v>
      </c>
      <c r="S78" s="24"/>
    </row>
    <row r="79" spans="1:25" s="4" customFormat="1" ht="14">
      <c r="A79" s="4" t="s">
        <v>1354</v>
      </c>
      <c r="B79" s="5"/>
      <c r="C79" s="5">
        <v>1</v>
      </c>
      <c r="D79" s="9">
        <v>327.82349321266975</v>
      </c>
      <c r="E79" s="9">
        <v>471.70158190045265</v>
      </c>
      <c r="F79" s="9"/>
      <c r="G79" s="9">
        <v>69.498069498069484</v>
      </c>
      <c r="H79" s="9">
        <v>9.1560948703805831</v>
      </c>
      <c r="I79" s="9">
        <v>43.7396580253723</v>
      </c>
      <c r="J79" s="9">
        <v>25.758411472697183</v>
      </c>
      <c r="K79" s="9">
        <v>0</v>
      </c>
      <c r="L79" s="9">
        <v>21.345835631549914</v>
      </c>
      <c r="M79" s="10">
        <v>1.0811554332874829</v>
      </c>
      <c r="N79" s="5">
        <v>50</v>
      </c>
      <c r="O79" s="5">
        <v>0</v>
      </c>
      <c r="P79" s="5">
        <v>0</v>
      </c>
      <c r="Q79" s="92" t="s">
        <v>31</v>
      </c>
      <c r="R79" s="11">
        <v>2</v>
      </c>
      <c r="S79" s="24"/>
    </row>
    <row r="80" spans="1:25" s="4" customFormat="1" ht="14">
      <c r="A80" s="4" t="s">
        <v>1361</v>
      </c>
      <c r="B80" s="5"/>
      <c r="C80" s="5">
        <v>1</v>
      </c>
      <c r="D80" s="87">
        <v>325.48189683257925</v>
      </c>
      <c r="E80" s="87">
        <v>407.95812488687795</v>
      </c>
      <c r="F80" s="87"/>
      <c r="G80" s="87">
        <v>79.783163265306129</v>
      </c>
      <c r="H80" s="87">
        <v>14.477040816326531</v>
      </c>
      <c r="I80" s="87">
        <v>73.08673469387756</v>
      </c>
      <c r="J80" s="87">
        <v>6.6964285714285712</v>
      </c>
      <c r="K80" s="87">
        <v>0</v>
      </c>
      <c r="L80" s="87">
        <v>5.7397959183673466</v>
      </c>
      <c r="M80" s="78">
        <v>1.0859188544152745</v>
      </c>
      <c r="N80" s="87">
        <v>20</v>
      </c>
      <c r="O80" s="87">
        <v>0</v>
      </c>
      <c r="P80" s="87">
        <v>0</v>
      </c>
      <c r="Q80" s="92" t="s">
        <v>31</v>
      </c>
      <c r="R80" s="86">
        <v>2</v>
      </c>
      <c r="S80" s="24"/>
    </row>
    <row r="81" spans="1:25" s="4" customFormat="1" ht="14">
      <c r="A81" s="4" t="s">
        <v>1340</v>
      </c>
      <c r="B81" s="348"/>
      <c r="C81" s="348">
        <v>1</v>
      </c>
      <c r="D81" s="227">
        <v>293.21990226244344</v>
      </c>
      <c r="E81" s="227">
        <v>371.79346968325797</v>
      </c>
      <c r="F81" s="227"/>
      <c r="G81" s="227">
        <v>78.866340097970607</v>
      </c>
      <c r="H81" s="227">
        <v>7.2078376487053895</v>
      </c>
      <c r="I81" s="227">
        <v>57.312806158152554</v>
      </c>
      <c r="J81" s="227">
        <v>14.275717284814556</v>
      </c>
      <c r="K81" s="227">
        <v>7.2778166550034999</v>
      </c>
      <c r="L81" s="227">
        <v>13.925822253324002</v>
      </c>
      <c r="M81" s="228">
        <v>1.0754985754985755</v>
      </c>
      <c r="N81" s="227">
        <v>0</v>
      </c>
      <c r="O81" s="227">
        <v>0</v>
      </c>
      <c r="P81" s="227">
        <v>0</v>
      </c>
      <c r="Q81" s="92" t="s">
        <v>31</v>
      </c>
      <c r="R81" s="86">
        <v>2</v>
      </c>
      <c r="S81" s="215"/>
      <c r="T81" s="215"/>
      <c r="U81" s="215"/>
      <c r="V81" s="215"/>
      <c r="W81" s="215"/>
      <c r="X81" s="215"/>
      <c r="Y81" s="215"/>
    </row>
    <row r="82" spans="1:25" s="4" customFormat="1" ht="14">
      <c r="A82" s="4" t="s">
        <v>1356</v>
      </c>
      <c r="B82" s="5"/>
      <c r="C82" s="5">
        <v>1</v>
      </c>
      <c r="D82" s="87">
        <v>262.25879457013576</v>
      </c>
      <c r="E82" s="87">
        <v>302.84646515837113</v>
      </c>
      <c r="F82" s="87"/>
      <c r="G82" s="87">
        <v>86.597938144329888</v>
      </c>
      <c r="H82" s="87">
        <v>13.402061855670103</v>
      </c>
      <c r="I82" s="87">
        <v>79.123711340206199</v>
      </c>
      <c r="J82" s="87">
        <v>7.4742268041237114</v>
      </c>
      <c r="K82" s="87">
        <v>0</v>
      </c>
      <c r="L82" s="87">
        <v>0</v>
      </c>
      <c r="M82" s="78">
        <v>1.0616113744075828</v>
      </c>
      <c r="N82" s="107">
        <v>0</v>
      </c>
      <c r="O82" s="107">
        <v>0</v>
      </c>
      <c r="P82" s="107">
        <v>0</v>
      </c>
      <c r="Q82" s="92" t="s">
        <v>31</v>
      </c>
      <c r="R82" s="86">
        <v>1</v>
      </c>
      <c r="S82" s="24"/>
    </row>
    <row r="83" spans="1:25" s="4" customFormat="1" ht="14">
      <c r="A83" s="4" t="s">
        <v>1355</v>
      </c>
      <c r="B83" s="5"/>
      <c r="C83" s="5">
        <v>1</v>
      </c>
      <c r="D83" s="87">
        <v>254.19329592760181</v>
      </c>
      <c r="E83" s="87">
        <v>311.43231855203624</v>
      </c>
      <c r="F83" s="87"/>
      <c r="G83" s="87">
        <v>81.620718462823717</v>
      </c>
      <c r="H83" s="87">
        <v>18.379281537176276</v>
      </c>
      <c r="I83" s="87">
        <v>78.111946532999156</v>
      </c>
      <c r="J83" s="87">
        <v>3.5087719298245612</v>
      </c>
      <c r="K83" s="87">
        <v>0</v>
      </c>
      <c r="L83" s="87">
        <v>0</v>
      </c>
      <c r="M83" s="78">
        <v>1.0732356857523302</v>
      </c>
      <c r="N83" s="107">
        <v>0</v>
      </c>
      <c r="O83" s="107">
        <v>0</v>
      </c>
      <c r="P83" s="107">
        <v>0</v>
      </c>
      <c r="Q83" s="92" t="s">
        <v>31</v>
      </c>
      <c r="R83" s="86">
        <v>3</v>
      </c>
      <c r="S83" s="24"/>
    </row>
    <row r="84" spans="1:25" s="4" customFormat="1" ht="14">
      <c r="A84" s="4" t="s">
        <v>1346</v>
      </c>
      <c r="B84" s="348"/>
      <c r="C84" s="348">
        <v>1</v>
      </c>
      <c r="D84" s="227">
        <v>224.79325248868781</v>
      </c>
      <c r="E84" s="227">
        <v>426.17054117647064</v>
      </c>
      <c r="F84" s="227"/>
      <c r="G84" s="227">
        <v>52.747252747252752</v>
      </c>
      <c r="H84" s="227">
        <v>42.857142857142854</v>
      </c>
      <c r="I84" s="227">
        <v>50.366300366300365</v>
      </c>
      <c r="J84" s="227">
        <v>2.3809523809523814</v>
      </c>
      <c r="K84" s="227">
        <v>0</v>
      </c>
      <c r="L84" s="227">
        <v>4.395604395604396</v>
      </c>
      <c r="M84" s="228">
        <v>1.0729166666666667</v>
      </c>
      <c r="N84" s="227">
        <v>0</v>
      </c>
      <c r="O84" s="227">
        <v>0</v>
      </c>
      <c r="P84" s="227">
        <v>0</v>
      </c>
      <c r="Q84" s="92" t="s">
        <v>31</v>
      </c>
      <c r="R84" s="86">
        <v>1</v>
      </c>
      <c r="S84" s="215"/>
      <c r="T84" s="215"/>
      <c r="U84" s="215"/>
      <c r="V84" s="215"/>
      <c r="W84" s="215"/>
      <c r="X84" s="215"/>
      <c r="Y84" s="215"/>
    </row>
    <row r="85" spans="1:25" s="4" customFormat="1" ht="14">
      <c r="A85" s="4" t="s">
        <v>139</v>
      </c>
      <c r="B85" s="331"/>
      <c r="C85" s="331">
        <v>2</v>
      </c>
      <c r="D85" s="84">
        <v>214.7764235294118</v>
      </c>
      <c r="E85" s="84">
        <v>313.38364886877832</v>
      </c>
      <c r="F85" s="84"/>
      <c r="G85" s="84">
        <v>68.633215359439816</v>
      </c>
      <c r="H85" s="84">
        <v>20.635071651169383</v>
      </c>
      <c r="I85" s="84">
        <v>55.861272849513526</v>
      </c>
      <c r="J85" s="84">
        <v>12.771942509926298</v>
      </c>
      <c r="K85" s="84">
        <v>0</v>
      </c>
      <c r="L85" s="84">
        <v>10.731712989390807</v>
      </c>
      <c r="M85" s="79">
        <v>1.0656897403439438</v>
      </c>
      <c r="N85" s="84">
        <v>5</v>
      </c>
      <c r="O85" s="84">
        <v>0</v>
      </c>
      <c r="P85" s="84">
        <v>0</v>
      </c>
      <c r="Q85" s="92" t="s">
        <v>31</v>
      </c>
      <c r="R85" s="85">
        <v>1</v>
      </c>
      <c r="S85" s="24"/>
    </row>
    <row r="86" spans="1:25" s="4" customFormat="1" ht="14">
      <c r="A86" s="4" t="s">
        <v>1360</v>
      </c>
      <c r="B86" s="5"/>
      <c r="C86" s="5">
        <v>1</v>
      </c>
      <c r="D86" s="87">
        <v>210.22331945701362</v>
      </c>
      <c r="E86" s="87">
        <v>340.05182986425342</v>
      </c>
      <c r="F86" s="87"/>
      <c r="G86" s="87">
        <v>61.820964039785764</v>
      </c>
      <c r="H86" s="87">
        <v>38.179035960214229</v>
      </c>
      <c r="I86" s="87">
        <v>61.820964039785764</v>
      </c>
      <c r="J86" s="87">
        <v>0</v>
      </c>
      <c r="K86" s="87">
        <v>0</v>
      </c>
      <c r="L86" s="87">
        <v>0</v>
      </c>
      <c r="M86" s="78">
        <v>1.0609271523178807</v>
      </c>
      <c r="N86" s="87">
        <v>0</v>
      </c>
      <c r="O86" s="87">
        <v>0</v>
      </c>
      <c r="P86" s="87">
        <v>0</v>
      </c>
      <c r="Q86" s="92" t="s">
        <v>31</v>
      </c>
      <c r="R86" s="86">
        <v>1</v>
      </c>
      <c r="S86" s="24"/>
    </row>
    <row r="87" spans="1:25" s="4" customFormat="1" ht="14">
      <c r="A87" s="4" t="s">
        <v>1357</v>
      </c>
      <c r="B87" s="5"/>
      <c r="C87" s="5">
        <v>1</v>
      </c>
      <c r="D87" s="9">
        <v>196.4339185520362</v>
      </c>
      <c r="E87" s="9">
        <v>218.28881809954754</v>
      </c>
      <c r="F87" s="9"/>
      <c r="G87" s="9">
        <v>89.988081048867699</v>
      </c>
      <c r="H87" s="9">
        <v>6.9129916567342065</v>
      </c>
      <c r="I87" s="9">
        <v>84.028605482717509</v>
      </c>
      <c r="J87" s="9">
        <v>5.9594755661501786</v>
      </c>
      <c r="K87" s="9">
        <v>0</v>
      </c>
      <c r="L87" s="9">
        <v>3.0989272943980928</v>
      </c>
      <c r="M87" s="10">
        <v>1.0575757575757576</v>
      </c>
      <c r="N87" s="9">
        <v>0</v>
      </c>
      <c r="O87" s="9">
        <v>0</v>
      </c>
      <c r="P87" s="9">
        <v>0</v>
      </c>
      <c r="Q87" s="92" t="s">
        <v>31</v>
      </c>
      <c r="R87" s="11">
        <v>1</v>
      </c>
      <c r="S87" s="24"/>
    </row>
    <row r="88" spans="1:25" s="4" customFormat="1" ht="14">
      <c r="A88" s="4" t="s">
        <v>1358</v>
      </c>
      <c r="B88" s="5"/>
      <c r="C88" s="5">
        <v>1</v>
      </c>
      <c r="D88" s="87">
        <v>192.53125791855206</v>
      </c>
      <c r="E88" s="87">
        <v>398.85191674208147</v>
      </c>
      <c r="F88" s="87"/>
      <c r="G88" s="87">
        <v>48.271363339856499</v>
      </c>
      <c r="H88" s="87">
        <v>34.246575342465761</v>
      </c>
      <c r="I88" s="87">
        <v>46.379647749510774</v>
      </c>
      <c r="J88" s="87">
        <v>1.8917155903457277</v>
      </c>
      <c r="K88" s="87">
        <v>0</v>
      </c>
      <c r="L88" s="87">
        <v>17.482061317677758</v>
      </c>
      <c r="M88" s="78">
        <v>1.0728155339805825</v>
      </c>
      <c r="N88" s="87">
        <v>0</v>
      </c>
      <c r="O88" s="87">
        <v>0</v>
      </c>
      <c r="P88" s="87">
        <v>0</v>
      </c>
      <c r="Q88" s="92" t="s">
        <v>31</v>
      </c>
      <c r="R88" s="86">
        <v>2</v>
      </c>
      <c r="S88" s="24"/>
    </row>
    <row r="89" spans="1:25" s="4" customFormat="1" ht="14">
      <c r="A89" s="4" t="s">
        <v>1367</v>
      </c>
      <c r="B89" s="5"/>
      <c r="C89" s="5">
        <v>1</v>
      </c>
      <c r="D89" s="87">
        <v>183.68522714932126</v>
      </c>
      <c r="E89" s="87">
        <v>328.60402533936656</v>
      </c>
      <c r="F89" s="87"/>
      <c r="G89" s="87">
        <v>55.898653998416471</v>
      </c>
      <c r="H89" s="87">
        <v>24.86144101346002</v>
      </c>
      <c r="I89" s="87">
        <v>55.898653998416471</v>
      </c>
      <c r="J89" s="87">
        <v>0</v>
      </c>
      <c r="K89" s="87">
        <v>0</v>
      </c>
      <c r="L89" s="87">
        <v>19.23990498812352</v>
      </c>
      <c r="M89" s="78">
        <v>1.0878274268104777</v>
      </c>
      <c r="N89" s="87">
        <v>0</v>
      </c>
      <c r="O89" s="87">
        <v>0</v>
      </c>
      <c r="P89" s="87">
        <v>0</v>
      </c>
      <c r="Q89" s="92" t="s">
        <v>31</v>
      </c>
      <c r="R89" s="86">
        <v>2</v>
      </c>
      <c r="S89" s="24"/>
    </row>
    <row r="90" spans="1:25" s="4" customFormat="1" ht="14">
      <c r="A90" s="4" t="s">
        <v>1366</v>
      </c>
      <c r="B90" s="5"/>
      <c r="C90" s="5">
        <v>1</v>
      </c>
      <c r="D90" s="9">
        <v>175.35955113122174</v>
      </c>
      <c r="E90" s="9">
        <v>364.76868054298643</v>
      </c>
      <c r="F90" s="9"/>
      <c r="G90" s="9">
        <v>48.074179743223972</v>
      </c>
      <c r="H90" s="9">
        <v>48.074179743223972</v>
      </c>
      <c r="I90" s="9">
        <v>47.574893009985736</v>
      </c>
      <c r="J90" s="9">
        <v>0.49928673323823114</v>
      </c>
      <c r="K90" s="9">
        <v>0</v>
      </c>
      <c r="L90" s="9">
        <v>3.851640513552069</v>
      </c>
      <c r="M90" s="10">
        <v>1.0749185667752443</v>
      </c>
      <c r="N90" s="9">
        <v>0</v>
      </c>
      <c r="O90" s="9">
        <v>0</v>
      </c>
      <c r="P90" s="9">
        <v>0</v>
      </c>
      <c r="Q90" s="92" t="s">
        <v>31</v>
      </c>
      <c r="R90" s="11">
        <v>3</v>
      </c>
      <c r="S90" s="24"/>
    </row>
    <row r="91" spans="1:25" s="4" customFormat="1" ht="14">
      <c r="A91" s="4" t="s">
        <v>1362</v>
      </c>
      <c r="B91" s="5"/>
      <c r="C91" s="5">
        <v>1</v>
      </c>
      <c r="D91" s="87">
        <v>172.75777737556564</v>
      </c>
      <c r="E91" s="87">
        <v>321.31905882352947</v>
      </c>
      <c r="F91" s="87"/>
      <c r="G91" s="87">
        <v>53.765182186234817</v>
      </c>
      <c r="H91" s="87">
        <v>40.080971659919022</v>
      </c>
      <c r="I91" s="87">
        <v>53.198380566801617</v>
      </c>
      <c r="J91" s="87">
        <v>0.56680161943319829</v>
      </c>
      <c r="K91" s="87">
        <v>0</v>
      </c>
      <c r="L91" s="87">
        <v>6.1538461538461533</v>
      </c>
      <c r="M91" s="78">
        <v>1.05</v>
      </c>
      <c r="N91" s="87">
        <v>0</v>
      </c>
      <c r="O91" s="87">
        <v>0</v>
      </c>
      <c r="P91" s="87">
        <v>0</v>
      </c>
      <c r="Q91" s="92" t="s">
        <v>31</v>
      </c>
      <c r="R91" s="86">
        <v>1</v>
      </c>
      <c r="S91" s="24"/>
    </row>
    <row r="92" spans="1:25" s="4" customFormat="1" ht="14">
      <c r="A92" s="4" t="s">
        <v>1345</v>
      </c>
      <c r="B92" s="348"/>
      <c r="C92" s="348">
        <v>1</v>
      </c>
      <c r="D92" s="227">
        <v>165.73298823529413</v>
      </c>
      <c r="E92" s="227">
        <v>234.41981538461542</v>
      </c>
      <c r="F92" s="227"/>
      <c r="G92" s="227">
        <v>70.699223085460602</v>
      </c>
      <c r="H92" s="227">
        <v>24.417314095449502</v>
      </c>
      <c r="I92" s="227">
        <v>69.922308546059924</v>
      </c>
      <c r="J92" s="227">
        <v>0.77691453940066602</v>
      </c>
      <c r="K92" s="227">
        <v>0</v>
      </c>
      <c r="L92" s="227">
        <v>4.8834628190899005</v>
      </c>
      <c r="M92" s="228">
        <v>1.075993091537133</v>
      </c>
      <c r="N92" s="227">
        <v>0</v>
      </c>
      <c r="O92" s="227">
        <v>0</v>
      </c>
      <c r="P92" s="227">
        <v>0</v>
      </c>
      <c r="Q92" s="92" t="s">
        <v>31</v>
      </c>
      <c r="R92" s="86">
        <v>1</v>
      </c>
      <c r="S92" s="215"/>
      <c r="T92" s="215"/>
      <c r="U92" s="215"/>
      <c r="V92" s="215"/>
      <c r="W92" s="215"/>
      <c r="X92" s="215"/>
      <c r="Y92" s="215"/>
    </row>
    <row r="93" spans="1:25" s="4" customFormat="1" ht="14">
      <c r="A93" s="4" t="s">
        <v>1352</v>
      </c>
      <c r="B93" s="5"/>
      <c r="C93" s="5">
        <v>1</v>
      </c>
      <c r="D93" s="87">
        <v>160.00908597285067</v>
      </c>
      <c r="E93" s="87">
        <v>284.37387149321262</v>
      </c>
      <c r="F93" s="87"/>
      <c r="G93" s="87">
        <v>56.267154620311075</v>
      </c>
      <c r="H93" s="87">
        <v>8.7831655992680702</v>
      </c>
      <c r="I93" s="87">
        <v>49.313815187557189</v>
      </c>
      <c r="J93" s="87">
        <v>6.9533394327538893</v>
      </c>
      <c r="K93" s="87">
        <v>0</v>
      </c>
      <c r="L93" s="87">
        <v>34.949679780420865</v>
      </c>
      <c r="M93" s="78">
        <v>1.0640000000000001</v>
      </c>
      <c r="N93" s="87">
        <v>0</v>
      </c>
      <c r="O93" s="87">
        <v>10</v>
      </c>
      <c r="P93" s="87">
        <v>0</v>
      </c>
      <c r="Q93" s="92" t="s">
        <v>31</v>
      </c>
      <c r="R93" s="86">
        <v>1</v>
      </c>
      <c r="S93" s="24"/>
    </row>
    <row r="94" spans="1:25" s="4" customFormat="1" ht="14">
      <c r="A94" s="4" t="s">
        <v>872</v>
      </c>
      <c r="B94" s="331"/>
      <c r="C94" s="331">
        <v>2</v>
      </c>
      <c r="D94" s="84">
        <v>157.2772235294118</v>
      </c>
      <c r="E94" s="84">
        <v>347.72706244343897</v>
      </c>
      <c r="F94" s="84"/>
      <c r="G94" s="84">
        <v>45.544503778542676</v>
      </c>
      <c r="H94" s="84">
        <v>39.74485646514816</v>
      </c>
      <c r="I94" s="84">
        <v>42.253110892677178</v>
      </c>
      <c r="J94" s="84">
        <v>1.693840200617371</v>
      </c>
      <c r="K94" s="84">
        <v>1.5975526852481305</v>
      </c>
      <c r="L94" s="84">
        <v>14.710639756309167</v>
      </c>
      <c r="M94" s="79">
        <v>1.0735601799775027</v>
      </c>
      <c r="N94" s="84">
        <v>0</v>
      </c>
      <c r="O94" s="84">
        <v>0</v>
      </c>
      <c r="P94" s="84">
        <v>0</v>
      </c>
      <c r="Q94" s="92" t="s">
        <v>31</v>
      </c>
      <c r="R94" s="85">
        <v>1.5</v>
      </c>
      <c r="S94" s="24"/>
    </row>
    <row r="95" spans="1:25" s="4" customFormat="1" ht="14">
      <c r="A95" s="4" t="s">
        <v>1347</v>
      </c>
      <c r="B95" s="348"/>
      <c r="C95" s="348">
        <v>1</v>
      </c>
      <c r="D95" s="227">
        <v>143.61791131221722</v>
      </c>
      <c r="E95" s="227">
        <v>261.21808506787335</v>
      </c>
      <c r="F95" s="227"/>
      <c r="G95" s="227">
        <v>54.980079681274894</v>
      </c>
      <c r="H95" s="227">
        <v>41.932270916334666</v>
      </c>
      <c r="I95" s="227">
        <v>54.980079681274894</v>
      </c>
      <c r="J95" s="227">
        <v>0</v>
      </c>
      <c r="K95" s="227">
        <v>0</v>
      </c>
      <c r="L95" s="227">
        <v>3.0876494023904386</v>
      </c>
      <c r="M95" s="228">
        <v>1.076771653543307</v>
      </c>
      <c r="N95" s="227">
        <v>0</v>
      </c>
      <c r="O95" s="227">
        <v>0</v>
      </c>
      <c r="P95" s="227">
        <v>0</v>
      </c>
      <c r="Q95" s="92" t="s">
        <v>31</v>
      </c>
      <c r="R95" s="86">
        <v>1</v>
      </c>
      <c r="S95" s="215"/>
      <c r="T95" s="215"/>
      <c r="U95" s="215"/>
      <c r="V95" s="215"/>
      <c r="W95" s="215"/>
      <c r="X95" s="215"/>
      <c r="Y95" s="215"/>
    </row>
    <row r="96" spans="1:25" s="4" customFormat="1" ht="14">
      <c r="A96" s="4" t="s">
        <v>1344</v>
      </c>
      <c r="B96" s="348"/>
      <c r="C96" s="348">
        <v>1</v>
      </c>
      <c r="D96" s="227">
        <v>133.21081628959277</v>
      </c>
      <c r="E96" s="227">
        <v>258.61631131221725</v>
      </c>
      <c r="F96" s="227"/>
      <c r="G96" s="227">
        <v>51.509054325955731</v>
      </c>
      <c r="H96" s="227">
        <v>44.466800804828964</v>
      </c>
      <c r="I96" s="227">
        <v>51.509054325955731</v>
      </c>
      <c r="J96" s="227">
        <v>0</v>
      </c>
      <c r="K96" s="227">
        <v>0</v>
      </c>
      <c r="L96" s="227">
        <v>4.0241448692152915</v>
      </c>
      <c r="M96" s="228">
        <v>1.0732217573221756</v>
      </c>
      <c r="N96" s="227">
        <v>0</v>
      </c>
      <c r="O96" s="227">
        <v>0</v>
      </c>
      <c r="P96" s="227">
        <v>0</v>
      </c>
      <c r="Q96" s="92" t="s">
        <v>31</v>
      </c>
      <c r="R96" s="86">
        <v>2</v>
      </c>
      <c r="S96" s="215"/>
      <c r="T96" s="215"/>
      <c r="U96" s="215"/>
      <c r="V96" s="215"/>
      <c r="W96" s="215"/>
      <c r="X96" s="215"/>
      <c r="Y96" s="215"/>
    </row>
    <row r="97" spans="1:25" s="4" customFormat="1" ht="14">
      <c r="A97" s="4" t="s">
        <v>1348</v>
      </c>
      <c r="B97" s="5"/>
      <c r="C97" s="5">
        <v>1</v>
      </c>
      <c r="D97" s="87">
        <v>131.90992941176472</v>
      </c>
      <c r="E97" s="87">
        <v>218.80917285067878</v>
      </c>
      <c r="F97" s="87"/>
      <c r="G97" s="87">
        <v>60.285374554102269</v>
      </c>
      <c r="H97" s="87">
        <v>39.714625445897738</v>
      </c>
      <c r="I97" s="87">
        <v>60.285374554102269</v>
      </c>
      <c r="J97" s="87">
        <v>0</v>
      </c>
      <c r="K97" s="87">
        <v>0</v>
      </c>
      <c r="L97" s="87">
        <v>0</v>
      </c>
      <c r="M97" s="78">
        <v>1.0749464668094217</v>
      </c>
      <c r="N97" s="87">
        <v>0</v>
      </c>
      <c r="O97" s="87">
        <v>0</v>
      </c>
      <c r="P97" s="87">
        <v>0</v>
      </c>
      <c r="Q97" s="92" t="s">
        <v>31</v>
      </c>
      <c r="R97" s="86">
        <v>2</v>
      </c>
      <c r="S97" s="24"/>
    </row>
    <row r="98" spans="1:25" s="4" customFormat="1" ht="14">
      <c r="A98" s="4" t="s">
        <v>1343</v>
      </c>
      <c r="B98" s="348"/>
      <c r="C98" s="348">
        <v>1</v>
      </c>
      <c r="D98" s="227">
        <v>124.10460814479639</v>
      </c>
      <c r="E98" s="227">
        <v>170.41618099547512</v>
      </c>
      <c r="F98" s="227"/>
      <c r="G98" s="227">
        <v>72.824427480916029</v>
      </c>
      <c r="H98" s="227">
        <v>25.038167938931299</v>
      </c>
      <c r="I98" s="227">
        <v>68.854961832061079</v>
      </c>
      <c r="J98" s="227">
        <v>3.9694656488549627</v>
      </c>
      <c r="K98" s="227">
        <v>0</v>
      </c>
      <c r="L98" s="227">
        <v>2.1374045801526727</v>
      </c>
      <c r="M98" s="228">
        <v>1.072234762979684</v>
      </c>
      <c r="N98" s="227">
        <v>0</v>
      </c>
      <c r="O98" s="227">
        <v>0</v>
      </c>
      <c r="P98" s="227">
        <v>0</v>
      </c>
      <c r="Q98" s="92" t="s">
        <v>31</v>
      </c>
      <c r="R98" s="86">
        <v>2</v>
      </c>
      <c r="S98" s="215"/>
      <c r="T98" s="215"/>
      <c r="U98" s="215"/>
      <c r="V98" s="215"/>
      <c r="W98" s="215"/>
      <c r="X98" s="215"/>
      <c r="Y98" s="215"/>
    </row>
    <row r="99" spans="1:25" s="4" customFormat="1" ht="14">
      <c r="A99" s="4" t="s">
        <v>1351</v>
      </c>
      <c r="B99" s="5"/>
      <c r="C99" s="5">
        <v>1</v>
      </c>
      <c r="D99" s="9">
        <v>102.24970859728508</v>
      </c>
      <c r="E99" s="9">
        <v>166.51352036199097</v>
      </c>
      <c r="F99" s="9"/>
      <c r="G99" s="9">
        <v>61.406249999999993</v>
      </c>
      <c r="H99" s="9">
        <v>38.59375</v>
      </c>
      <c r="I99" s="9">
        <v>61.406249999999993</v>
      </c>
      <c r="J99" s="9">
        <v>0</v>
      </c>
      <c r="K99" s="9">
        <v>0</v>
      </c>
      <c r="L99" s="9">
        <v>0</v>
      </c>
      <c r="M99" s="10">
        <v>1.0807799442896937</v>
      </c>
      <c r="N99" s="5">
        <v>0</v>
      </c>
      <c r="O99" s="5">
        <v>30</v>
      </c>
      <c r="P99" s="5">
        <v>0</v>
      </c>
      <c r="Q99" s="92" t="s">
        <v>31</v>
      </c>
      <c r="R99" s="11">
        <v>1</v>
      </c>
      <c r="S99" s="24"/>
    </row>
    <row r="100" spans="1:25" s="4" customFormat="1" ht="14">
      <c r="A100" s="4" t="s">
        <v>1353</v>
      </c>
      <c r="B100" s="5"/>
      <c r="C100" s="5">
        <v>1</v>
      </c>
      <c r="D100" s="87">
        <v>74.410729411764706</v>
      </c>
      <c r="E100" s="87">
        <v>192.53125791855206</v>
      </c>
      <c r="F100" s="87"/>
      <c r="G100" s="87">
        <v>38.648648648648646</v>
      </c>
      <c r="H100" s="87">
        <v>31.486486486486488</v>
      </c>
      <c r="I100" s="87">
        <v>37.702702702702702</v>
      </c>
      <c r="J100" s="87">
        <v>0.94594594594594605</v>
      </c>
      <c r="K100" s="87">
        <v>0</v>
      </c>
      <c r="L100" s="87">
        <v>29.864864864864867</v>
      </c>
      <c r="M100" s="78">
        <v>1.0833333333333333</v>
      </c>
      <c r="N100" s="87">
        <v>20</v>
      </c>
      <c r="O100" s="87">
        <v>0</v>
      </c>
      <c r="P100" s="87">
        <v>0</v>
      </c>
      <c r="Q100" s="92" t="s">
        <v>31</v>
      </c>
      <c r="R100" s="86">
        <v>3</v>
      </c>
      <c r="S100" s="24"/>
    </row>
    <row r="101" spans="1:25" ht="3" customHeight="1">
      <c r="A101" s="385"/>
      <c r="B101" s="272"/>
      <c r="C101" s="272"/>
      <c r="D101" s="245"/>
      <c r="E101" s="245"/>
      <c r="F101" s="245"/>
      <c r="G101" s="245"/>
      <c r="H101" s="245"/>
      <c r="I101" s="245"/>
      <c r="J101" s="245"/>
      <c r="K101" s="245"/>
      <c r="L101" s="245"/>
      <c r="M101" s="246"/>
      <c r="N101" s="245"/>
      <c r="O101" s="245"/>
      <c r="P101" s="245"/>
      <c r="Q101" s="247"/>
      <c r="R101" s="248"/>
    </row>
    <row r="102" spans="1:25" ht="14">
      <c r="A102" s="219" t="s">
        <v>107</v>
      </c>
      <c r="B102" s="332"/>
      <c r="C102" s="332"/>
      <c r="D102" s="232">
        <f>AVERAGE(D66:D101)</f>
        <v>267.83402404654174</v>
      </c>
      <c r="E102" s="232">
        <f>AVERAGE(E66:E101)</f>
        <v>383.87313354880416</v>
      </c>
      <c r="F102" s="232"/>
      <c r="G102" s="232"/>
      <c r="H102" s="332"/>
      <c r="I102" s="219"/>
      <c r="J102" s="332"/>
      <c r="K102" s="219"/>
      <c r="L102" s="219"/>
      <c r="M102" s="233">
        <f>AVERAGE(M66:M101)</f>
        <v>1.0732329068644937</v>
      </c>
      <c r="N102" s="219"/>
      <c r="O102" s="231"/>
      <c r="P102" s="231"/>
      <c r="Q102" s="349" t="s">
        <v>31</v>
      </c>
      <c r="R102" s="231">
        <f>AVERAGE(R66:R100)</f>
        <v>1.8142857142857143</v>
      </c>
    </row>
    <row r="103" spans="1:25" ht="14">
      <c r="A103" s="219"/>
      <c r="B103" s="332"/>
      <c r="C103" s="332"/>
      <c r="D103" s="231"/>
      <c r="E103" s="231"/>
      <c r="F103" s="231"/>
      <c r="G103" s="232"/>
      <c r="H103" s="332"/>
      <c r="I103" s="219"/>
      <c r="J103" s="332"/>
      <c r="K103" s="219"/>
      <c r="L103" s="219"/>
      <c r="M103" s="233"/>
      <c r="N103" s="219"/>
      <c r="O103" s="231"/>
      <c r="P103" s="231"/>
      <c r="Q103" s="231"/>
    </row>
    <row r="104" spans="1:25" ht="14">
      <c r="A104" s="384" t="s">
        <v>140</v>
      </c>
      <c r="B104" s="332"/>
      <c r="C104" s="332"/>
      <c r="D104" s="231"/>
      <c r="E104" s="231"/>
      <c r="F104" s="231"/>
      <c r="G104" s="232"/>
      <c r="H104" s="332"/>
      <c r="I104" s="219"/>
      <c r="J104" s="332"/>
      <c r="K104" s="219"/>
      <c r="L104" s="219"/>
      <c r="M104" s="233"/>
      <c r="N104" s="219"/>
      <c r="O104" s="231"/>
      <c r="P104" s="231"/>
      <c r="Q104" s="231"/>
    </row>
    <row r="105" spans="1:25" ht="14">
      <c r="A105" s="4" t="s">
        <v>1376</v>
      </c>
      <c r="B105" s="5"/>
      <c r="C105" s="5">
        <v>1</v>
      </c>
      <c r="D105" s="87">
        <v>510.20783348416296</v>
      </c>
      <c r="E105" s="87">
        <v>576.03270950226249</v>
      </c>
      <c r="F105" s="87"/>
      <c r="G105" s="87">
        <v>88.572719060523923</v>
      </c>
      <c r="H105" s="87">
        <v>3.7037037037037033</v>
      </c>
      <c r="I105" s="87">
        <v>56.729900632339657</v>
      </c>
      <c r="J105" s="87">
        <v>31.842818428184284</v>
      </c>
      <c r="K105" s="87">
        <v>0</v>
      </c>
      <c r="L105" s="87">
        <v>7.7235772357723569</v>
      </c>
      <c r="M105" s="78">
        <v>1.0680693069306932</v>
      </c>
      <c r="N105" s="87">
        <v>0</v>
      </c>
      <c r="O105" s="87">
        <v>0</v>
      </c>
      <c r="P105" s="87">
        <v>0</v>
      </c>
      <c r="Q105" s="92" t="s">
        <v>31</v>
      </c>
      <c r="R105" s="86">
        <v>2</v>
      </c>
    </row>
    <row r="106" spans="1:25" ht="14">
      <c r="A106" s="4" t="s">
        <v>312</v>
      </c>
      <c r="B106" s="5" t="s">
        <v>30</v>
      </c>
      <c r="C106" s="5">
        <v>1</v>
      </c>
      <c r="D106" s="87">
        <v>468.57945339366518</v>
      </c>
      <c r="E106" s="87">
        <v>541.68929592760185</v>
      </c>
      <c r="F106" s="87"/>
      <c r="G106" s="87">
        <v>86.503362151777125</v>
      </c>
      <c r="H106" s="87">
        <v>8.8376560999039384</v>
      </c>
      <c r="I106" s="87">
        <v>42.026897214217094</v>
      </c>
      <c r="J106" s="87">
        <v>44.476464937560031</v>
      </c>
      <c r="K106" s="87">
        <v>0</v>
      </c>
      <c r="L106" s="87">
        <v>4.658981748318924</v>
      </c>
      <c r="M106" s="78">
        <v>1.0688806888068882</v>
      </c>
      <c r="N106" s="87">
        <v>0</v>
      </c>
      <c r="O106" s="87">
        <v>0</v>
      </c>
      <c r="P106" s="87">
        <v>0</v>
      </c>
      <c r="Q106" s="86">
        <v>2</v>
      </c>
      <c r="R106" s="86">
        <v>3</v>
      </c>
    </row>
    <row r="107" spans="1:25" ht="14">
      <c r="A107" s="4" t="s">
        <v>1382</v>
      </c>
      <c r="B107" s="5"/>
      <c r="C107" s="5">
        <v>1</v>
      </c>
      <c r="D107" s="9">
        <v>461.29448687782798</v>
      </c>
      <c r="E107" s="9">
        <v>514.37067149321274</v>
      </c>
      <c r="F107" s="9"/>
      <c r="G107" s="9">
        <v>89.681335356600897</v>
      </c>
      <c r="H107" s="9">
        <v>9.1552857865452708</v>
      </c>
      <c r="I107" s="9">
        <v>46.484572584724326</v>
      </c>
      <c r="J107" s="9">
        <v>43.196762771876578</v>
      </c>
      <c r="K107" s="9">
        <v>0</v>
      </c>
      <c r="L107" s="9">
        <v>1.163378856853819</v>
      </c>
      <c r="M107" s="10">
        <v>1.0550206327372764</v>
      </c>
      <c r="N107" s="5">
        <v>0</v>
      </c>
      <c r="O107" s="5">
        <v>0</v>
      </c>
      <c r="P107" s="5">
        <v>0</v>
      </c>
      <c r="Q107" s="92" t="s">
        <v>31</v>
      </c>
      <c r="R107" s="11">
        <v>2</v>
      </c>
    </row>
    <row r="108" spans="1:25" ht="14">
      <c r="A108" s="4" t="s">
        <v>151</v>
      </c>
      <c r="B108" s="331"/>
      <c r="C108" s="331">
        <v>2</v>
      </c>
      <c r="D108" s="84">
        <v>438.13870045248871</v>
      </c>
      <c r="E108" s="84">
        <v>477.6856615384616</v>
      </c>
      <c r="F108" s="84"/>
      <c r="G108" s="84">
        <v>91.696852483072774</v>
      </c>
      <c r="H108" s="84">
        <v>7.8239142900901468</v>
      </c>
      <c r="I108" s="84">
        <v>81.858680514743853</v>
      </c>
      <c r="J108" s="84">
        <v>9.8381719683289344</v>
      </c>
      <c r="K108" s="84">
        <v>0</v>
      </c>
      <c r="L108" s="84">
        <v>0.47923322683706071</v>
      </c>
      <c r="M108" s="79">
        <v>1.058339551395107</v>
      </c>
      <c r="N108" s="84">
        <v>0</v>
      </c>
      <c r="O108" s="84">
        <v>0</v>
      </c>
      <c r="P108" s="84">
        <v>0</v>
      </c>
      <c r="Q108" s="85">
        <v>0.94444444439999997</v>
      </c>
      <c r="R108" s="85">
        <v>1</v>
      </c>
    </row>
    <row r="109" spans="1:25" ht="14">
      <c r="A109" s="4" t="s">
        <v>142</v>
      </c>
      <c r="B109" s="5"/>
      <c r="C109" s="5">
        <v>1</v>
      </c>
      <c r="D109" s="9">
        <v>437.87852307692305</v>
      </c>
      <c r="E109" s="9">
        <v>487.57240180995478</v>
      </c>
      <c r="F109" s="9"/>
      <c r="G109" s="9">
        <v>89.80789754535752</v>
      </c>
      <c r="H109" s="9">
        <v>9.7652081109925302</v>
      </c>
      <c r="I109" s="9">
        <v>69.263607257203859</v>
      </c>
      <c r="J109" s="9">
        <v>17.662753468516541</v>
      </c>
      <c r="K109" s="9">
        <v>2.8815368196371405</v>
      </c>
      <c r="L109" s="9">
        <v>0.42689434364994666</v>
      </c>
      <c r="M109" s="10">
        <v>1.0623441396508728</v>
      </c>
      <c r="N109" s="5">
        <v>0</v>
      </c>
      <c r="O109" s="5">
        <v>0</v>
      </c>
      <c r="P109" s="5">
        <v>0</v>
      </c>
      <c r="Q109" s="92" t="s">
        <v>31</v>
      </c>
      <c r="R109" s="11">
        <v>2</v>
      </c>
    </row>
    <row r="110" spans="1:25" ht="14">
      <c r="A110" s="4" t="s">
        <v>1387</v>
      </c>
      <c r="B110" s="5"/>
      <c r="C110" s="5">
        <v>1</v>
      </c>
      <c r="D110" s="9">
        <v>418.62539728506795</v>
      </c>
      <c r="E110" s="9">
        <v>489.39364343891413</v>
      </c>
      <c r="F110" s="9"/>
      <c r="G110" s="9">
        <v>85.539606592238158</v>
      </c>
      <c r="H110" s="9">
        <v>14.460393407761829</v>
      </c>
      <c r="I110" s="9">
        <v>70.866560340244547</v>
      </c>
      <c r="J110" s="9">
        <v>14.673046251993618</v>
      </c>
      <c r="K110" s="9">
        <v>0</v>
      </c>
      <c r="L110" s="9">
        <v>0</v>
      </c>
      <c r="M110" s="10">
        <v>1.0665844636251542</v>
      </c>
      <c r="N110" s="5">
        <v>0</v>
      </c>
      <c r="O110" s="5">
        <v>0</v>
      </c>
      <c r="P110" s="5">
        <v>0</v>
      </c>
      <c r="Q110" s="92" t="s">
        <v>31</v>
      </c>
      <c r="R110" s="11">
        <v>2</v>
      </c>
    </row>
    <row r="111" spans="1:25" ht="14">
      <c r="A111" s="4" t="s">
        <v>1381</v>
      </c>
      <c r="B111" s="5"/>
      <c r="C111" s="5">
        <v>1</v>
      </c>
      <c r="D111" s="87">
        <v>368.67134117647066</v>
      </c>
      <c r="E111" s="87">
        <v>410.29972126696839</v>
      </c>
      <c r="F111" s="87"/>
      <c r="G111" s="87">
        <v>89.85415345592898</v>
      </c>
      <c r="H111" s="87">
        <v>6.7850348763474955</v>
      </c>
      <c r="I111" s="87">
        <v>49.207355738744454</v>
      </c>
      <c r="J111" s="87">
        <v>40.646797717184526</v>
      </c>
      <c r="K111" s="87">
        <v>0</v>
      </c>
      <c r="L111" s="87">
        <v>3.3608116677235262</v>
      </c>
      <c r="M111" s="78">
        <v>1.0574555403556771</v>
      </c>
      <c r="N111" s="87">
        <v>0</v>
      </c>
      <c r="O111" s="87">
        <v>0</v>
      </c>
      <c r="P111" s="87">
        <v>0</v>
      </c>
      <c r="Q111" s="92" t="s">
        <v>31</v>
      </c>
      <c r="R111" s="86">
        <v>2</v>
      </c>
    </row>
    <row r="112" spans="1:25" ht="14">
      <c r="A112" s="4" t="s">
        <v>288</v>
      </c>
      <c r="B112" s="5"/>
      <c r="C112" s="5">
        <v>1</v>
      </c>
      <c r="D112" s="87">
        <v>344.2146678733032</v>
      </c>
      <c r="E112" s="87">
        <v>451.92810135746618</v>
      </c>
      <c r="F112" s="87"/>
      <c r="G112" s="87">
        <v>76.165803108808277</v>
      </c>
      <c r="H112" s="87">
        <v>23.834196891191706</v>
      </c>
      <c r="I112" s="87">
        <v>68.163500287852614</v>
      </c>
      <c r="J112" s="87">
        <v>8.0023028209556699</v>
      </c>
      <c r="K112" s="87">
        <v>0</v>
      </c>
      <c r="L112" s="87">
        <v>0</v>
      </c>
      <c r="M112" s="78">
        <v>1.0543046357615895</v>
      </c>
      <c r="N112" s="87">
        <v>0</v>
      </c>
      <c r="O112" s="87">
        <v>0</v>
      </c>
      <c r="P112" s="87">
        <v>0</v>
      </c>
      <c r="Q112" s="92" t="s">
        <v>31</v>
      </c>
      <c r="R112" s="86">
        <v>1</v>
      </c>
    </row>
    <row r="113" spans="1:18" ht="14">
      <c r="A113" s="4" t="s">
        <v>1380</v>
      </c>
      <c r="B113" s="5"/>
      <c r="C113" s="5">
        <v>1</v>
      </c>
      <c r="D113" s="87">
        <v>339.27129773755655</v>
      </c>
      <c r="E113" s="87">
        <v>398.07138461538466</v>
      </c>
      <c r="F113" s="87"/>
      <c r="G113" s="87">
        <v>85.228758169934636</v>
      </c>
      <c r="H113" s="87">
        <v>13.202614379084968</v>
      </c>
      <c r="I113" s="87">
        <v>55.816993464052288</v>
      </c>
      <c r="J113" s="87">
        <v>29.411764705882355</v>
      </c>
      <c r="K113" s="87">
        <v>0</v>
      </c>
      <c r="L113" s="87">
        <v>1.5686274509803921</v>
      </c>
      <c r="M113" s="78">
        <v>1.0600750938673342</v>
      </c>
      <c r="N113" s="87">
        <v>0</v>
      </c>
      <c r="O113" s="87">
        <v>0</v>
      </c>
      <c r="P113" s="87">
        <v>0</v>
      </c>
      <c r="Q113" s="92" t="s">
        <v>31</v>
      </c>
      <c r="R113" s="86">
        <v>2</v>
      </c>
    </row>
    <row r="114" spans="1:18" ht="14">
      <c r="A114" s="4" t="s">
        <v>1378</v>
      </c>
      <c r="B114" s="5"/>
      <c r="C114" s="5">
        <v>1</v>
      </c>
      <c r="D114" s="9">
        <v>330.94562171945699</v>
      </c>
      <c r="E114" s="9">
        <v>374.91559819004527</v>
      </c>
      <c r="F114" s="9"/>
      <c r="G114" s="9">
        <v>88.272033310201238</v>
      </c>
      <c r="H114" s="9">
        <v>8.8133240804996529</v>
      </c>
      <c r="I114" s="9">
        <v>64.885496183206101</v>
      </c>
      <c r="J114" s="9">
        <v>23.386537126995144</v>
      </c>
      <c r="K114" s="9">
        <v>0</v>
      </c>
      <c r="L114" s="9">
        <v>2.9146426092990976</v>
      </c>
      <c r="M114" s="10">
        <v>1.0574971815107101</v>
      </c>
      <c r="N114" s="9">
        <v>0</v>
      </c>
      <c r="O114" s="9">
        <v>0</v>
      </c>
      <c r="P114" s="9">
        <v>0</v>
      </c>
      <c r="Q114" s="92" t="s">
        <v>31</v>
      </c>
      <c r="R114" s="11">
        <v>1</v>
      </c>
    </row>
    <row r="115" spans="1:18" ht="14">
      <c r="A115" s="4" t="s">
        <v>1384</v>
      </c>
      <c r="B115" s="5"/>
      <c r="C115" s="5">
        <v>1</v>
      </c>
      <c r="D115" s="87">
        <v>327.5633158371042</v>
      </c>
      <c r="E115" s="87">
        <v>363.20761628959281</v>
      </c>
      <c r="F115" s="87"/>
      <c r="G115" s="87">
        <v>90.186246418338115</v>
      </c>
      <c r="H115" s="87">
        <v>8.8108882521489953</v>
      </c>
      <c r="I115" s="87">
        <v>48.06590257879656</v>
      </c>
      <c r="J115" s="87">
        <v>38.753581661891118</v>
      </c>
      <c r="K115" s="87">
        <v>3.3667621776504295</v>
      </c>
      <c r="L115" s="87">
        <v>1.002865329512894</v>
      </c>
      <c r="M115" s="78">
        <v>1.0564617314930991</v>
      </c>
      <c r="N115" s="87">
        <v>0</v>
      </c>
      <c r="O115" s="87">
        <v>0</v>
      </c>
      <c r="P115" s="87">
        <v>0</v>
      </c>
      <c r="Q115" s="92" t="s">
        <v>31</v>
      </c>
      <c r="R115" s="86">
        <v>2</v>
      </c>
    </row>
    <row r="116" spans="1:18" ht="14">
      <c r="A116" s="4" t="s">
        <v>1383</v>
      </c>
      <c r="B116" s="5"/>
      <c r="C116" s="5">
        <v>1</v>
      </c>
      <c r="D116" s="9">
        <v>302.84646515837113</v>
      </c>
      <c r="E116" s="9">
        <v>367.11027692307698</v>
      </c>
      <c r="F116" s="9"/>
      <c r="G116" s="9">
        <v>82.494684620836296</v>
      </c>
      <c r="H116" s="9">
        <v>5.740609496810773</v>
      </c>
      <c r="I116" s="9">
        <v>46.279234585400431</v>
      </c>
      <c r="J116" s="9">
        <v>28.844790928419563</v>
      </c>
      <c r="K116" s="9">
        <v>7.3706591070163014</v>
      </c>
      <c r="L116" s="9">
        <v>11.76470588235294</v>
      </c>
      <c r="M116" s="10">
        <v>1.0606980273141124</v>
      </c>
      <c r="N116" s="5">
        <v>10</v>
      </c>
      <c r="O116" s="5">
        <v>0</v>
      </c>
      <c r="P116" s="5">
        <v>0</v>
      </c>
      <c r="Q116" s="92" t="s">
        <v>31</v>
      </c>
      <c r="R116" s="11">
        <v>2</v>
      </c>
    </row>
    <row r="117" spans="1:18" ht="14">
      <c r="A117" s="4" t="s">
        <v>1379</v>
      </c>
      <c r="B117" s="5"/>
      <c r="C117" s="5">
        <v>1</v>
      </c>
      <c r="D117" s="87">
        <v>301.8057556561086</v>
      </c>
      <c r="E117" s="87">
        <v>377.51737194570137</v>
      </c>
      <c r="F117" s="87"/>
      <c r="G117" s="87">
        <v>79.944865609924193</v>
      </c>
      <c r="H117" s="87">
        <v>20.055134390075811</v>
      </c>
      <c r="I117" s="87">
        <v>66.230186078566504</v>
      </c>
      <c r="J117" s="87">
        <v>13.714679531357685</v>
      </c>
      <c r="K117" s="87">
        <v>0</v>
      </c>
      <c r="L117" s="87">
        <v>0</v>
      </c>
      <c r="M117" s="78">
        <v>1.0683453237410072</v>
      </c>
      <c r="N117" s="87">
        <v>0</v>
      </c>
      <c r="O117" s="87">
        <v>0</v>
      </c>
      <c r="P117" s="87">
        <v>0</v>
      </c>
      <c r="Q117" s="92" t="s">
        <v>31</v>
      </c>
      <c r="R117" s="86">
        <v>3</v>
      </c>
    </row>
    <row r="118" spans="1:18" ht="14">
      <c r="A118" s="4" t="s">
        <v>1370</v>
      </c>
      <c r="B118" s="5"/>
      <c r="C118" s="5">
        <v>1</v>
      </c>
      <c r="D118" s="87">
        <v>291.91901538461548</v>
      </c>
      <c r="E118" s="87">
        <v>314.5544470588236</v>
      </c>
      <c r="F118" s="87"/>
      <c r="G118" s="87">
        <v>92.803970223325067</v>
      </c>
      <c r="H118" s="87">
        <v>1.3234077750206783</v>
      </c>
      <c r="I118" s="87">
        <v>68.734491315136481</v>
      </c>
      <c r="J118" s="87">
        <v>24.069478908188589</v>
      </c>
      <c r="K118" s="87">
        <v>0</v>
      </c>
      <c r="L118" s="87">
        <v>5.8726220016542596</v>
      </c>
      <c r="M118" s="78">
        <v>1.0673443456162643</v>
      </c>
      <c r="N118" s="87">
        <v>0</v>
      </c>
      <c r="O118" s="87">
        <v>0</v>
      </c>
      <c r="P118" s="87">
        <v>0</v>
      </c>
      <c r="Q118" s="92" t="s">
        <v>31</v>
      </c>
      <c r="R118" s="86">
        <v>2</v>
      </c>
    </row>
    <row r="119" spans="1:18" ht="14">
      <c r="A119" s="4" t="s">
        <v>314</v>
      </c>
      <c r="B119" s="5"/>
      <c r="C119" s="5">
        <v>1</v>
      </c>
      <c r="D119" s="9">
        <v>282.29245248868779</v>
      </c>
      <c r="E119" s="9">
        <v>315.33497918552041</v>
      </c>
      <c r="F119" s="9"/>
      <c r="G119" s="9">
        <v>89.521452145214511</v>
      </c>
      <c r="H119" s="9">
        <v>10.478547854785477</v>
      </c>
      <c r="I119" s="9">
        <v>37.623762376237622</v>
      </c>
      <c r="J119" s="9">
        <v>51.897689768976896</v>
      </c>
      <c r="K119" s="9">
        <v>0</v>
      </c>
      <c r="L119" s="9">
        <v>0</v>
      </c>
      <c r="M119" s="10">
        <v>1.055944055944056</v>
      </c>
      <c r="N119" s="5">
        <v>0</v>
      </c>
      <c r="O119" s="5">
        <v>0</v>
      </c>
      <c r="P119" s="5">
        <v>0</v>
      </c>
      <c r="Q119" s="92" t="s">
        <v>31</v>
      </c>
      <c r="R119" s="11">
        <v>2</v>
      </c>
    </row>
    <row r="120" spans="1:18" ht="14">
      <c r="A120" s="4" t="s">
        <v>1385</v>
      </c>
      <c r="B120" s="5"/>
      <c r="C120" s="5">
        <v>1</v>
      </c>
      <c r="D120" s="87">
        <v>280.73138823529411</v>
      </c>
      <c r="E120" s="87">
        <v>335.10845972850677</v>
      </c>
      <c r="F120" s="87"/>
      <c r="G120" s="87">
        <v>83.773291925465841</v>
      </c>
      <c r="H120" s="87">
        <v>16.226708074534162</v>
      </c>
      <c r="I120" s="87">
        <v>75.155279503105604</v>
      </c>
      <c r="J120" s="87">
        <v>8.6180124223602501</v>
      </c>
      <c r="K120" s="87">
        <v>0</v>
      </c>
      <c r="L120" s="87">
        <v>0</v>
      </c>
      <c r="M120" s="78">
        <v>1.0607064017660044</v>
      </c>
      <c r="N120" s="87">
        <v>0</v>
      </c>
      <c r="O120" s="87">
        <v>0</v>
      </c>
      <c r="P120" s="87">
        <v>0</v>
      </c>
      <c r="Q120" s="92" t="s">
        <v>31</v>
      </c>
      <c r="R120" s="86">
        <v>2</v>
      </c>
    </row>
    <row r="121" spans="1:18" ht="14">
      <c r="A121" s="4" t="s">
        <v>1375</v>
      </c>
      <c r="B121" s="5"/>
      <c r="C121" s="5">
        <v>1</v>
      </c>
      <c r="D121" s="87">
        <v>250.81099004524887</v>
      </c>
      <c r="E121" s="87">
        <v>403.53510950226246</v>
      </c>
      <c r="F121" s="87"/>
      <c r="G121" s="87">
        <v>62.153449387491932</v>
      </c>
      <c r="H121" s="87">
        <v>31.592520954223087</v>
      </c>
      <c r="I121" s="87">
        <v>59.896840747904577</v>
      </c>
      <c r="J121" s="87">
        <v>2.256608639587363</v>
      </c>
      <c r="K121" s="87">
        <v>0</v>
      </c>
      <c r="L121" s="87">
        <v>6.2540296582849777</v>
      </c>
      <c r="M121" s="78">
        <v>1.061652281134402</v>
      </c>
      <c r="N121" s="87">
        <v>0</v>
      </c>
      <c r="O121" s="87">
        <v>0</v>
      </c>
      <c r="P121" s="87">
        <v>0</v>
      </c>
      <c r="Q121" s="92" t="s">
        <v>31</v>
      </c>
      <c r="R121" s="86">
        <v>1</v>
      </c>
    </row>
    <row r="122" spans="1:18" ht="14">
      <c r="A122" s="4" t="s">
        <v>1372</v>
      </c>
      <c r="B122" s="5"/>
      <c r="C122" s="5">
        <v>1</v>
      </c>
      <c r="D122" s="87">
        <v>179.78256651583715</v>
      </c>
      <c r="E122" s="87">
        <v>215.16668959276018</v>
      </c>
      <c r="F122" s="87"/>
      <c r="G122" s="87">
        <v>83.555018137847654</v>
      </c>
      <c r="H122" s="87">
        <v>7.9806529625151157</v>
      </c>
      <c r="I122" s="87">
        <v>51.75332527206772</v>
      </c>
      <c r="J122" s="87">
        <v>31.80169286577993</v>
      </c>
      <c r="K122" s="87">
        <v>0</v>
      </c>
      <c r="L122" s="87">
        <v>8.464328899637243</v>
      </c>
      <c r="M122" s="78">
        <v>1.0592417061611374</v>
      </c>
      <c r="N122" s="107">
        <v>0</v>
      </c>
      <c r="O122" s="107">
        <v>0</v>
      </c>
      <c r="P122" s="107">
        <v>0</v>
      </c>
      <c r="Q122" s="92" t="s">
        <v>31</v>
      </c>
      <c r="R122" s="86">
        <v>1</v>
      </c>
    </row>
    <row r="123" spans="1:18" ht="14">
      <c r="A123" s="4" t="s">
        <v>1388</v>
      </c>
      <c r="B123" s="5"/>
      <c r="C123" s="5">
        <v>1</v>
      </c>
      <c r="D123" s="9">
        <v>165.47281085972855</v>
      </c>
      <c r="E123" s="9">
        <v>289.83759638009053</v>
      </c>
      <c r="F123" s="9"/>
      <c r="G123" s="9">
        <v>57.091561938958712</v>
      </c>
      <c r="H123" s="9">
        <v>40.843806104129257</v>
      </c>
      <c r="I123" s="9">
        <v>55.655296229802509</v>
      </c>
      <c r="J123" s="9">
        <v>1.4362657091561937</v>
      </c>
      <c r="K123" s="9">
        <v>0</v>
      </c>
      <c r="L123" s="9">
        <v>2.0646319569120286</v>
      </c>
      <c r="M123" s="10">
        <v>1.0598290598290598</v>
      </c>
      <c r="N123" s="5">
        <v>0</v>
      </c>
      <c r="O123" s="5">
        <v>0</v>
      </c>
      <c r="P123" s="5">
        <v>0</v>
      </c>
      <c r="Q123" s="92" t="s">
        <v>31</v>
      </c>
      <c r="R123" s="11">
        <v>2</v>
      </c>
    </row>
    <row r="124" spans="1:18" ht="14">
      <c r="A124" s="4" t="s">
        <v>157</v>
      </c>
      <c r="B124" s="5"/>
      <c r="C124" s="5">
        <v>1</v>
      </c>
      <c r="D124" s="9">
        <v>96.005451583710411</v>
      </c>
      <c r="E124" s="9">
        <v>200.33657918552038</v>
      </c>
      <c r="F124" s="9"/>
      <c r="G124" s="9">
        <v>47.922077922077918</v>
      </c>
      <c r="H124" s="9">
        <v>44.285714285714285</v>
      </c>
      <c r="I124" s="9">
        <v>33.506493506493506</v>
      </c>
      <c r="J124" s="9">
        <v>0.90909090909090917</v>
      </c>
      <c r="K124" s="9">
        <v>13.506493506493506</v>
      </c>
      <c r="L124" s="9">
        <v>7.7922077922077921</v>
      </c>
      <c r="M124" s="10">
        <v>1.0585774058577406</v>
      </c>
      <c r="N124" s="5">
        <v>0</v>
      </c>
      <c r="O124" s="5">
        <v>0</v>
      </c>
      <c r="P124" s="5">
        <v>0</v>
      </c>
      <c r="Q124" s="92" t="s">
        <v>31</v>
      </c>
      <c r="R124" s="11">
        <v>1</v>
      </c>
    </row>
    <row r="125" spans="1:18" ht="14">
      <c r="A125" s="4" t="s">
        <v>185</v>
      </c>
      <c r="B125" s="5"/>
      <c r="C125" s="5">
        <v>1</v>
      </c>
      <c r="D125" s="9">
        <v>49.954056108597293</v>
      </c>
      <c r="E125" s="9">
        <v>175.35955113122174</v>
      </c>
      <c r="F125" s="9"/>
      <c r="G125" s="9">
        <v>28.486646884272993</v>
      </c>
      <c r="H125" s="9">
        <v>71.513353115727014</v>
      </c>
      <c r="I125" s="9">
        <v>28.486646884272993</v>
      </c>
      <c r="J125" s="9">
        <v>0</v>
      </c>
      <c r="K125" s="9">
        <v>0</v>
      </c>
      <c r="L125" s="9">
        <v>0</v>
      </c>
      <c r="M125" s="10">
        <v>1.0677966101694916</v>
      </c>
      <c r="N125" s="9">
        <v>0</v>
      </c>
      <c r="O125" s="9">
        <v>0</v>
      </c>
      <c r="P125" s="9">
        <v>0</v>
      </c>
      <c r="Q125" s="92" t="s">
        <v>31</v>
      </c>
      <c r="R125" s="11">
        <v>1</v>
      </c>
    </row>
    <row r="126" spans="1:18" ht="14">
      <c r="A126" s="4" t="s">
        <v>1373</v>
      </c>
      <c r="B126" s="5"/>
      <c r="C126" s="5">
        <v>1</v>
      </c>
      <c r="D126" s="9">
        <v>17.952238914027152</v>
      </c>
      <c r="E126" s="9">
        <v>125.14531764705886</v>
      </c>
      <c r="F126" s="9"/>
      <c r="G126" s="9">
        <v>14.345114345114343</v>
      </c>
      <c r="H126" s="9">
        <v>85.654885654885646</v>
      </c>
      <c r="I126" s="9">
        <v>12.889812889812887</v>
      </c>
      <c r="J126" s="9">
        <v>1.4553014553014552</v>
      </c>
      <c r="K126" s="9">
        <v>0</v>
      </c>
      <c r="L126" s="9">
        <v>0</v>
      </c>
      <c r="M126" s="10">
        <v>1.0522388059701493</v>
      </c>
      <c r="N126" s="5">
        <v>0</v>
      </c>
      <c r="O126" s="5">
        <v>0</v>
      </c>
      <c r="P126" s="5">
        <v>0</v>
      </c>
      <c r="Q126" s="92" t="s">
        <v>31</v>
      </c>
      <c r="R126" s="11">
        <v>1</v>
      </c>
    </row>
    <row r="127" spans="1:18" ht="14">
      <c r="A127" s="4" t="s">
        <v>1386</v>
      </c>
      <c r="B127" s="5"/>
      <c r="C127" s="5">
        <v>1</v>
      </c>
      <c r="D127" s="9">
        <v>7.2849665158371053</v>
      </c>
      <c r="E127" s="9">
        <v>143.87808868778282</v>
      </c>
      <c r="F127" s="9"/>
      <c r="G127" s="9">
        <v>5.0632911392405076</v>
      </c>
      <c r="H127" s="9">
        <v>94.936708860759495</v>
      </c>
      <c r="I127" s="9">
        <v>2.5316455696202538</v>
      </c>
      <c r="J127" s="9">
        <v>2.5316455696202538</v>
      </c>
      <c r="K127" s="9">
        <v>0</v>
      </c>
      <c r="L127" s="9">
        <v>0</v>
      </c>
      <c r="M127" s="10">
        <v>1.062421972534332</v>
      </c>
      <c r="N127" s="5">
        <v>0</v>
      </c>
      <c r="O127" s="5">
        <v>0</v>
      </c>
      <c r="P127" s="5">
        <v>0</v>
      </c>
      <c r="Q127" s="92" t="s">
        <v>31</v>
      </c>
      <c r="R127" s="11">
        <v>1</v>
      </c>
    </row>
    <row r="128" spans="1:18" s="213" customFormat="1" ht="3" customHeight="1">
      <c r="A128" s="217"/>
      <c r="B128" s="333"/>
      <c r="C128" s="245"/>
      <c r="D128" s="245"/>
      <c r="E128" s="245"/>
      <c r="F128" s="245"/>
      <c r="G128" s="245"/>
      <c r="H128" s="245"/>
      <c r="I128" s="245"/>
      <c r="J128" s="245"/>
      <c r="K128" s="245"/>
      <c r="L128" s="245"/>
      <c r="M128" s="246"/>
      <c r="N128" s="245"/>
      <c r="O128" s="245"/>
      <c r="P128" s="245"/>
      <c r="Q128" s="247"/>
      <c r="R128" s="217"/>
    </row>
    <row r="129" spans="1:30" s="213" customFormat="1" ht="14">
      <c r="A129" s="219" t="s">
        <v>107</v>
      </c>
      <c r="B129" s="332"/>
      <c r="C129" s="332"/>
      <c r="D129" s="232">
        <f>AVERAGE(D105:D127)</f>
        <v>290.09777375565608</v>
      </c>
      <c r="E129" s="232">
        <f>AVERAGE(E105:E127)</f>
        <v>362.95875097383453</v>
      </c>
      <c r="F129" s="232"/>
      <c r="G129" s="232"/>
      <c r="H129" s="332"/>
      <c r="I129" s="219"/>
      <c r="J129" s="332"/>
      <c r="K129" s="219"/>
      <c r="L129" s="219"/>
      <c r="M129" s="233">
        <f>AVERAGE(M105:M127)</f>
        <v>1.0608621287900939</v>
      </c>
      <c r="N129" s="219"/>
      <c r="O129" s="231"/>
      <c r="P129" s="231"/>
      <c r="Q129" s="349" t="s">
        <v>31</v>
      </c>
      <c r="R129" s="231">
        <f>AVERAGE(R105:R127)</f>
        <v>1.6956521739130435</v>
      </c>
    </row>
    <row r="130" spans="1:30" s="213" customFormat="1" ht="14">
      <c r="A130" s="219"/>
      <c r="B130" s="332"/>
      <c r="C130" s="332"/>
      <c r="D130" s="231"/>
      <c r="E130" s="231"/>
      <c r="F130" s="231"/>
      <c r="G130" s="232"/>
      <c r="H130" s="332"/>
      <c r="I130" s="219"/>
      <c r="J130" s="332"/>
      <c r="K130" s="219"/>
      <c r="L130" s="219"/>
      <c r="M130" s="233"/>
      <c r="N130" s="219"/>
      <c r="O130" s="231"/>
      <c r="P130" s="231"/>
      <c r="Q130" s="231"/>
      <c r="R130" s="219"/>
    </row>
    <row r="131" spans="1:30" s="213" customFormat="1" ht="14">
      <c r="A131" s="384" t="s">
        <v>155</v>
      </c>
      <c r="B131" s="271"/>
      <c r="C131" s="227"/>
      <c r="D131" s="227"/>
      <c r="E131" s="227"/>
      <c r="F131" s="227"/>
      <c r="G131" s="227"/>
      <c r="H131" s="227"/>
      <c r="I131" s="227"/>
      <c r="J131" s="227"/>
      <c r="K131" s="227"/>
      <c r="L131" s="227"/>
      <c r="M131" s="228"/>
      <c r="N131" s="227"/>
      <c r="O131" s="227"/>
      <c r="P131" s="227"/>
      <c r="Q131" s="229"/>
      <c r="R131" s="219"/>
    </row>
    <row r="132" spans="1:30" customFormat="1" ht="14">
      <c r="A132" s="4" t="s">
        <v>309</v>
      </c>
      <c r="B132" s="5" t="s">
        <v>30</v>
      </c>
      <c r="C132" s="5">
        <v>1</v>
      </c>
      <c r="D132" s="87">
        <v>642.63811764705895</v>
      </c>
      <c r="E132" s="87">
        <v>684.78685248868783</v>
      </c>
      <c r="F132" s="87"/>
      <c r="G132" s="87">
        <v>93.844984802431611</v>
      </c>
      <c r="H132" s="87">
        <v>6.1550151975683889</v>
      </c>
      <c r="I132" s="87">
        <v>40.919452887537993</v>
      </c>
      <c r="J132" s="87">
        <v>50.607902735562313</v>
      </c>
      <c r="K132" s="87">
        <v>2.3176291793313069</v>
      </c>
      <c r="L132" s="87">
        <v>0</v>
      </c>
      <c r="M132" s="78">
        <v>1.0658536585365854</v>
      </c>
      <c r="N132" s="87">
        <v>0</v>
      </c>
      <c r="O132" s="87">
        <v>0</v>
      </c>
      <c r="P132" s="87">
        <v>0</v>
      </c>
      <c r="Q132" s="86">
        <v>1.5</v>
      </c>
      <c r="R132" s="86">
        <v>3</v>
      </c>
      <c r="S132" s="215"/>
      <c r="T132" s="215"/>
      <c r="U132" s="215"/>
      <c r="V132" s="215"/>
      <c r="W132" s="215"/>
      <c r="X132" s="215"/>
      <c r="Y132" s="215"/>
      <c r="Z132" s="215"/>
      <c r="AA132" s="215"/>
      <c r="AB132" s="215"/>
      <c r="AC132" s="215"/>
      <c r="AD132" s="215"/>
    </row>
    <row r="133" spans="1:30" customFormat="1" ht="14">
      <c r="A133" s="4" t="s">
        <v>156</v>
      </c>
      <c r="C133" s="5">
        <v>2</v>
      </c>
      <c r="D133" s="9">
        <v>464.93697013574666</v>
      </c>
      <c r="E133" s="9">
        <v>523.47687963800922</v>
      </c>
      <c r="F133" s="9"/>
      <c r="G133" s="9">
        <v>88.889533851089141</v>
      </c>
      <c r="H133" s="9">
        <v>10.316815355260061</v>
      </c>
      <c r="I133" s="9">
        <v>76.196851393763311</v>
      </c>
      <c r="J133" s="9">
        <v>12.69268245732583</v>
      </c>
      <c r="K133" s="9">
        <v>0</v>
      </c>
      <c r="L133" s="9">
        <v>0.79365079365079361</v>
      </c>
      <c r="M133" s="10">
        <v>1.0494120382673398</v>
      </c>
      <c r="N133" s="9">
        <v>0</v>
      </c>
      <c r="O133" s="9">
        <v>0</v>
      </c>
      <c r="P133" s="9">
        <v>0</v>
      </c>
      <c r="Q133" s="11">
        <v>1</v>
      </c>
      <c r="R133" s="11">
        <v>1</v>
      </c>
      <c r="S133" s="49"/>
      <c r="T133" s="49"/>
      <c r="Y133" s="49"/>
      <c r="Z133" s="49"/>
      <c r="AA133" s="49"/>
    </row>
    <row r="134" spans="1:30" customFormat="1" ht="15">
      <c r="A134" s="4" t="s">
        <v>301</v>
      </c>
      <c r="C134" s="5">
        <v>1</v>
      </c>
      <c r="D134" s="9">
        <v>451.14756923076931</v>
      </c>
      <c r="E134" s="9">
        <v>514.63084886877834</v>
      </c>
      <c r="F134" s="9"/>
      <c r="G134" s="9">
        <v>87.664307381193112</v>
      </c>
      <c r="H134" s="9">
        <v>6.21840242669363</v>
      </c>
      <c r="I134" s="9">
        <v>67.037411526794727</v>
      </c>
      <c r="J134" s="9">
        <v>20.626895854398381</v>
      </c>
      <c r="K134" s="9">
        <v>0</v>
      </c>
      <c r="L134" s="9">
        <v>6.117290192113245</v>
      </c>
      <c r="M134" s="10">
        <v>1.0573979591836735</v>
      </c>
      <c r="N134" s="9">
        <v>0</v>
      </c>
      <c r="O134" s="9">
        <v>0</v>
      </c>
      <c r="P134" s="9">
        <v>0</v>
      </c>
      <c r="Q134" s="86">
        <v>2</v>
      </c>
      <c r="R134" s="11">
        <v>3</v>
      </c>
      <c r="S134" s="169"/>
      <c r="T134" s="95"/>
      <c r="Y134" s="49"/>
      <c r="Z134" s="49"/>
      <c r="AA134" s="49"/>
      <c r="AB134" s="49"/>
      <c r="AC134" s="49"/>
    </row>
    <row r="135" spans="1:30" customFormat="1" ht="14">
      <c r="A135" s="4" t="s">
        <v>151</v>
      </c>
      <c r="B135" s="331"/>
      <c r="C135" s="331">
        <v>2</v>
      </c>
      <c r="D135" s="84">
        <v>438.13870045248871</v>
      </c>
      <c r="E135" s="84">
        <v>477.6856615384616</v>
      </c>
      <c r="F135" s="84"/>
      <c r="G135" s="84">
        <v>91.696852483072774</v>
      </c>
      <c r="H135" s="84">
        <v>7.8239142900901468</v>
      </c>
      <c r="I135" s="84">
        <v>81.858680514743853</v>
      </c>
      <c r="J135" s="84">
        <v>9.8381719683289344</v>
      </c>
      <c r="K135" s="84">
        <v>0</v>
      </c>
      <c r="L135" s="84">
        <v>0.47923322683706071</v>
      </c>
      <c r="M135" s="79">
        <v>1.058339551395107</v>
      </c>
      <c r="N135" s="84">
        <v>0</v>
      </c>
      <c r="O135" s="84">
        <v>0</v>
      </c>
      <c r="P135" s="84">
        <v>0</v>
      </c>
      <c r="Q135" s="85">
        <v>0.94444444439999997</v>
      </c>
      <c r="R135" s="85">
        <v>1</v>
      </c>
      <c r="S135" s="215"/>
      <c r="T135" s="215"/>
      <c r="U135" s="215"/>
      <c r="V135" s="215"/>
      <c r="W135" s="215"/>
      <c r="X135" s="215"/>
      <c r="Y135" s="215"/>
      <c r="Z135" s="215"/>
      <c r="AA135" s="215"/>
      <c r="AB135" s="215"/>
      <c r="AC135" s="215"/>
      <c r="AD135" s="215"/>
    </row>
    <row r="136" spans="1:30" customFormat="1" ht="14">
      <c r="A136" s="4" t="s">
        <v>1393</v>
      </c>
      <c r="C136" s="5">
        <v>1</v>
      </c>
      <c r="D136" s="9">
        <v>435.01657194570134</v>
      </c>
      <c r="E136" s="9">
        <v>485.23080542986429</v>
      </c>
      <c r="F136" s="9"/>
      <c r="G136" s="9">
        <v>89.651474530831095</v>
      </c>
      <c r="H136" s="9">
        <v>10.348525469168901</v>
      </c>
      <c r="I136" s="9">
        <v>56.461126005361926</v>
      </c>
      <c r="J136" s="9">
        <v>33.190348525469169</v>
      </c>
      <c r="K136" s="9">
        <v>0</v>
      </c>
      <c r="L136" s="9">
        <v>0</v>
      </c>
      <c r="M136" s="10">
        <v>1.0615796519410978</v>
      </c>
      <c r="N136" s="5">
        <v>0</v>
      </c>
      <c r="O136" s="5">
        <v>0</v>
      </c>
      <c r="P136" s="5">
        <v>0</v>
      </c>
      <c r="Q136" s="92" t="s">
        <v>31</v>
      </c>
      <c r="R136" s="11">
        <v>3</v>
      </c>
      <c r="S136" s="169"/>
      <c r="T136" s="49"/>
      <c r="Y136" s="49"/>
      <c r="Z136" s="49"/>
      <c r="AA136" s="49"/>
      <c r="AB136" s="49"/>
      <c r="AC136" s="49"/>
    </row>
    <row r="137" spans="1:30" customFormat="1" ht="15">
      <c r="A137" s="4" t="s">
        <v>285</v>
      </c>
      <c r="B137" s="5" t="s">
        <v>30</v>
      </c>
      <c r="C137" s="5">
        <v>1</v>
      </c>
      <c r="D137" s="87">
        <v>421.48734841628965</v>
      </c>
      <c r="E137" s="87">
        <v>482.8892090497738</v>
      </c>
      <c r="F137" s="87"/>
      <c r="G137" s="87">
        <v>87.284482758620697</v>
      </c>
      <c r="H137" s="87">
        <v>12.71551724137931</v>
      </c>
      <c r="I137" s="87">
        <v>78.502155172413808</v>
      </c>
      <c r="J137" s="87">
        <v>8.7823275862068968</v>
      </c>
      <c r="K137" s="87">
        <v>0</v>
      </c>
      <c r="L137" s="87">
        <v>0</v>
      </c>
      <c r="M137" s="78">
        <v>1.0625</v>
      </c>
      <c r="N137" s="87">
        <v>0</v>
      </c>
      <c r="O137" s="87">
        <v>0</v>
      </c>
      <c r="P137" s="87">
        <v>0</v>
      </c>
      <c r="Q137" s="86">
        <v>2.5</v>
      </c>
      <c r="R137" s="86">
        <v>1</v>
      </c>
      <c r="S137" s="169"/>
      <c r="T137" s="350"/>
      <c r="Y137" s="49"/>
      <c r="Z137" s="49"/>
      <c r="AA137" s="49"/>
    </row>
    <row r="138" spans="1:30" customFormat="1" ht="15">
      <c r="A138" s="4" t="s">
        <v>1390</v>
      </c>
      <c r="C138" s="5">
        <v>1</v>
      </c>
      <c r="D138" s="87">
        <v>420.44663891402723</v>
      </c>
      <c r="E138" s="87">
        <v>588.52122352941183</v>
      </c>
      <c r="F138" s="87"/>
      <c r="G138" s="87">
        <v>71.44120247568523</v>
      </c>
      <c r="H138" s="87">
        <v>27.011494252873565</v>
      </c>
      <c r="I138" s="87">
        <v>69.45181255526083</v>
      </c>
      <c r="J138" s="87">
        <v>1.989389920424403</v>
      </c>
      <c r="K138" s="87">
        <v>0</v>
      </c>
      <c r="L138" s="87">
        <v>1.5473032714412023</v>
      </c>
      <c r="M138" s="78">
        <v>1.0750670241286864</v>
      </c>
      <c r="N138" s="87">
        <v>0</v>
      </c>
      <c r="O138" s="87">
        <v>0</v>
      </c>
      <c r="P138" s="87">
        <v>0</v>
      </c>
      <c r="Q138" s="92" t="s">
        <v>31</v>
      </c>
      <c r="R138" s="86">
        <v>2</v>
      </c>
      <c r="S138" s="169"/>
      <c r="T138" s="350"/>
      <c r="Y138" s="49"/>
      <c r="Z138" s="49"/>
      <c r="AA138" s="49"/>
      <c r="AB138" s="49"/>
      <c r="AC138" s="49"/>
    </row>
    <row r="139" spans="1:30" customFormat="1" ht="15">
      <c r="A139" s="4" t="s">
        <v>1391</v>
      </c>
      <c r="C139" s="5">
        <v>1</v>
      </c>
      <c r="D139" s="87">
        <v>419.66610678733036</v>
      </c>
      <c r="E139" s="87">
        <v>544.0308923076924</v>
      </c>
      <c r="F139" s="87"/>
      <c r="G139" s="87">
        <v>77.140124342419895</v>
      </c>
      <c r="H139" s="87">
        <v>22.28598756575801</v>
      </c>
      <c r="I139" s="87">
        <v>63.510282161645137</v>
      </c>
      <c r="J139" s="87">
        <v>13.629842180774748</v>
      </c>
      <c r="K139" s="87">
        <v>0</v>
      </c>
      <c r="L139" s="87">
        <v>0.57388809182209466</v>
      </c>
      <c r="M139" s="78">
        <v>1.0741163055872291</v>
      </c>
      <c r="N139" s="87">
        <v>0</v>
      </c>
      <c r="O139" s="87">
        <v>0</v>
      </c>
      <c r="P139" s="87">
        <v>0</v>
      </c>
      <c r="Q139" s="92" t="s">
        <v>31</v>
      </c>
      <c r="R139" s="86">
        <v>2</v>
      </c>
      <c r="S139" s="169"/>
      <c r="T139" s="95"/>
      <c r="Y139" s="49"/>
      <c r="Z139" s="49"/>
      <c r="AA139" s="49"/>
    </row>
    <row r="140" spans="1:30" customFormat="1" ht="14">
      <c r="A140" s="4" t="s">
        <v>290</v>
      </c>
      <c r="B140" s="5" t="s">
        <v>30</v>
      </c>
      <c r="C140" s="5">
        <v>1</v>
      </c>
      <c r="D140" s="87">
        <v>358.26424615384616</v>
      </c>
      <c r="E140" s="87">
        <v>421.48734841628965</v>
      </c>
      <c r="F140" s="87"/>
      <c r="G140" s="87">
        <v>85</v>
      </c>
      <c r="H140" s="87">
        <v>13.703703703703706</v>
      </c>
      <c r="I140" s="87">
        <v>75.679012345679013</v>
      </c>
      <c r="J140" s="87">
        <v>9.3209876543209873</v>
      </c>
      <c r="K140" s="87">
        <v>0</v>
      </c>
      <c r="L140" s="87">
        <v>1.2962962962962963</v>
      </c>
      <c r="M140" s="78">
        <v>1.0642317380352644</v>
      </c>
      <c r="N140" s="107">
        <v>0</v>
      </c>
      <c r="O140" s="107">
        <v>0</v>
      </c>
      <c r="P140" s="107">
        <v>0</v>
      </c>
      <c r="Q140" s="86">
        <v>0.5</v>
      </c>
      <c r="R140" s="86">
        <v>2</v>
      </c>
      <c r="S140" s="215"/>
      <c r="T140" s="215"/>
      <c r="U140" s="215"/>
      <c r="V140" s="215"/>
      <c r="W140" s="215"/>
      <c r="X140" s="215"/>
      <c r="Y140" s="215"/>
      <c r="Z140" s="215"/>
      <c r="AA140" s="215"/>
      <c r="AB140" s="215"/>
      <c r="AC140" s="215"/>
      <c r="AD140" s="215"/>
    </row>
    <row r="141" spans="1:30" customFormat="1" ht="14">
      <c r="A141" s="4" t="s">
        <v>1392</v>
      </c>
      <c r="C141" s="5">
        <v>1</v>
      </c>
      <c r="D141" s="87">
        <v>328.3438479638009</v>
      </c>
      <c r="E141" s="87">
        <v>441.52100633484167</v>
      </c>
      <c r="F141" s="87"/>
      <c r="G141" s="87">
        <v>74.366529169121975</v>
      </c>
      <c r="H141" s="87">
        <v>19.151443724219209</v>
      </c>
      <c r="I141" s="87">
        <v>59.634649381261049</v>
      </c>
      <c r="J141" s="87">
        <v>14.731879787860933</v>
      </c>
      <c r="K141" s="87">
        <v>0</v>
      </c>
      <c r="L141" s="87">
        <v>6.4820271066588111</v>
      </c>
      <c r="M141" s="78">
        <v>1.0769230769230769</v>
      </c>
      <c r="N141" s="87">
        <v>50</v>
      </c>
      <c r="O141" s="87">
        <v>0</v>
      </c>
      <c r="P141" s="87">
        <v>0</v>
      </c>
      <c r="Q141" s="92" t="s">
        <v>31</v>
      </c>
      <c r="R141" s="86">
        <v>3</v>
      </c>
      <c r="S141" s="169"/>
      <c r="T141" s="49"/>
      <c r="Y141" s="49"/>
      <c r="Z141" s="49"/>
      <c r="AA141" s="49"/>
      <c r="AB141" s="49"/>
      <c r="AC141" s="49"/>
    </row>
    <row r="142" spans="1:30" ht="14">
      <c r="A142" s="4" t="s">
        <v>1371</v>
      </c>
      <c r="B142" s="5"/>
      <c r="C142" s="5">
        <v>1</v>
      </c>
      <c r="D142" s="9">
        <v>310.13143167420816</v>
      </c>
      <c r="E142" s="9">
        <v>438.13870045248882</v>
      </c>
      <c r="F142" s="9"/>
      <c r="G142" s="9">
        <v>70.783847980997606</v>
      </c>
      <c r="H142" s="9">
        <v>29.216152019002369</v>
      </c>
      <c r="I142" s="9">
        <v>68.289786223277886</v>
      </c>
      <c r="J142" s="9">
        <v>2.4940617577197144</v>
      </c>
      <c r="K142" s="9">
        <v>0</v>
      </c>
      <c r="L142" s="9">
        <v>0</v>
      </c>
      <c r="M142" s="10">
        <v>1.065554231227652</v>
      </c>
      <c r="N142" s="5">
        <v>0</v>
      </c>
      <c r="O142" s="5">
        <v>0</v>
      </c>
      <c r="P142" s="5">
        <v>0</v>
      </c>
      <c r="Q142" s="92" t="s">
        <v>31</v>
      </c>
      <c r="R142" s="11">
        <v>1</v>
      </c>
    </row>
    <row r="143" spans="1:30" ht="15">
      <c r="A143" s="4" t="s">
        <v>299</v>
      </c>
      <c r="B143"/>
      <c r="C143" s="5">
        <v>1</v>
      </c>
      <c r="D143" s="87">
        <v>309.61107692307695</v>
      </c>
      <c r="E143" s="87">
        <v>375.43595294117654</v>
      </c>
      <c r="F143" s="87"/>
      <c r="G143" s="87">
        <v>82.467082467082477</v>
      </c>
      <c r="H143" s="87">
        <v>17.532917532917534</v>
      </c>
      <c r="I143" s="87">
        <v>78.101178101178107</v>
      </c>
      <c r="J143" s="87">
        <v>4.3659043659043659</v>
      </c>
      <c r="K143" s="87">
        <v>0</v>
      </c>
      <c r="L143" s="87">
        <v>0</v>
      </c>
      <c r="M143" s="78">
        <v>1.0590452261306533</v>
      </c>
      <c r="N143" s="87">
        <v>0</v>
      </c>
      <c r="O143" s="87">
        <v>0</v>
      </c>
      <c r="P143" s="87">
        <v>0</v>
      </c>
      <c r="Q143" s="86">
        <v>2</v>
      </c>
      <c r="R143" s="86">
        <v>1</v>
      </c>
      <c r="S143" s="169"/>
      <c r="T143" s="170"/>
      <c r="U143"/>
      <c r="V143"/>
      <c r="W143"/>
      <c r="X143"/>
      <c r="Y143" s="49"/>
      <c r="Z143" s="49"/>
      <c r="AA143" s="49"/>
      <c r="AB143" s="49"/>
      <c r="AC143" s="49"/>
      <c r="AD143"/>
    </row>
    <row r="144" spans="1:30" ht="15">
      <c r="A144" s="4" t="s">
        <v>287</v>
      </c>
      <c r="B144"/>
      <c r="C144" s="5">
        <v>1</v>
      </c>
      <c r="D144" s="87">
        <v>309.35089954751129</v>
      </c>
      <c r="E144" s="87">
        <v>464.15643800904985</v>
      </c>
      <c r="F144" s="87"/>
      <c r="G144" s="87">
        <v>66.647982062780258</v>
      </c>
      <c r="H144" s="87">
        <v>33.352017937219728</v>
      </c>
      <c r="I144" s="87">
        <v>65.078475336322867</v>
      </c>
      <c r="J144" s="87">
        <v>1.5695067264573992</v>
      </c>
      <c r="K144" s="87">
        <v>0</v>
      </c>
      <c r="L144" s="87">
        <v>0</v>
      </c>
      <c r="M144" s="78">
        <v>1.0554870530209617</v>
      </c>
      <c r="N144" s="87">
        <v>0</v>
      </c>
      <c r="O144" s="87">
        <v>0</v>
      </c>
      <c r="P144" s="87">
        <v>0</v>
      </c>
      <c r="Q144" s="86">
        <v>2</v>
      </c>
      <c r="R144" s="86">
        <v>1</v>
      </c>
      <c r="S144" s="169"/>
      <c r="T144" s="350"/>
      <c r="U144"/>
      <c r="V144"/>
      <c r="W144"/>
      <c r="X144"/>
      <c r="Y144" s="49"/>
      <c r="Z144" s="49"/>
      <c r="AA144" s="49"/>
      <c r="AB144"/>
      <c r="AC144"/>
      <c r="AD144"/>
    </row>
    <row r="145" spans="1:30" ht="14">
      <c r="A145" s="4" t="s">
        <v>311</v>
      </c>
      <c r="B145" s="5"/>
      <c r="C145" s="5">
        <v>1</v>
      </c>
      <c r="D145" s="9">
        <v>285.15440361990949</v>
      </c>
      <c r="E145" s="9">
        <v>307.78983529411767</v>
      </c>
      <c r="F145" s="9"/>
      <c r="G145" s="9">
        <v>92.645815722738803</v>
      </c>
      <c r="H145" s="9">
        <v>6.1707523245984799</v>
      </c>
      <c r="I145" s="9">
        <v>65.680473372781066</v>
      </c>
      <c r="J145" s="9">
        <v>26.965342349957737</v>
      </c>
      <c r="K145" s="9">
        <v>0</v>
      </c>
      <c r="L145" s="9">
        <v>1.1834319526627222</v>
      </c>
      <c r="M145" s="10">
        <v>1.0551075268817205</v>
      </c>
      <c r="N145" s="5">
        <v>0</v>
      </c>
      <c r="O145" s="5">
        <v>0</v>
      </c>
      <c r="P145" s="5">
        <v>0</v>
      </c>
      <c r="Q145" s="92" t="s">
        <v>31</v>
      </c>
      <c r="R145" s="11">
        <v>4</v>
      </c>
    </row>
    <row r="146" spans="1:30" ht="14">
      <c r="A146" s="4" t="s">
        <v>1389</v>
      </c>
      <c r="B146" s="5"/>
      <c r="C146" s="5">
        <v>1</v>
      </c>
      <c r="D146" s="87">
        <v>276.56855022624433</v>
      </c>
      <c r="E146" s="87">
        <v>431.63426606334849</v>
      </c>
      <c r="F146" s="87"/>
      <c r="G146" s="87">
        <v>64.074743821579261</v>
      </c>
      <c r="H146" s="87">
        <v>33.393610608800486</v>
      </c>
      <c r="I146" s="87">
        <v>60.337552742616026</v>
      </c>
      <c r="J146" s="87">
        <v>3.7371910789632303</v>
      </c>
      <c r="K146" s="87">
        <v>0</v>
      </c>
      <c r="L146" s="87">
        <v>2.5316455696202533</v>
      </c>
      <c r="M146" s="78">
        <v>1.0655737704918031</v>
      </c>
      <c r="N146" s="87">
        <v>0</v>
      </c>
      <c r="O146" s="87">
        <v>0</v>
      </c>
      <c r="P146" s="87">
        <v>0</v>
      </c>
      <c r="Q146" s="92" t="s">
        <v>31</v>
      </c>
      <c r="R146" s="86">
        <v>1</v>
      </c>
    </row>
    <row r="147" spans="1:30" ht="14">
      <c r="A147" s="4" t="s">
        <v>1374</v>
      </c>
      <c r="B147" s="5" t="s">
        <v>30</v>
      </c>
      <c r="C147" s="5">
        <v>1</v>
      </c>
      <c r="D147" s="87">
        <v>272.4057122171946</v>
      </c>
      <c r="E147" s="87">
        <v>364.50850316742088</v>
      </c>
      <c r="F147" s="87"/>
      <c r="G147" s="87">
        <v>74.732334047109205</v>
      </c>
      <c r="H147" s="87">
        <v>25.267665952890788</v>
      </c>
      <c r="I147" s="87">
        <v>74.732334047109205</v>
      </c>
      <c r="J147" s="87">
        <v>0</v>
      </c>
      <c r="K147" s="87">
        <v>0</v>
      </c>
      <c r="L147" s="87">
        <v>0</v>
      </c>
      <c r="M147" s="78">
        <v>1.0549943883277217</v>
      </c>
      <c r="N147" s="87">
        <v>0</v>
      </c>
      <c r="O147" s="87">
        <v>0</v>
      </c>
      <c r="P147" s="87">
        <v>0</v>
      </c>
      <c r="Q147" s="92" t="s">
        <v>31</v>
      </c>
      <c r="R147" s="86">
        <v>3</v>
      </c>
    </row>
    <row r="148" spans="1:30" ht="14">
      <c r="A148" s="4" t="s">
        <v>1377</v>
      </c>
      <c r="B148" s="5"/>
      <c r="C148" s="5">
        <v>1</v>
      </c>
      <c r="D148" s="87">
        <v>261.99861719457022</v>
      </c>
      <c r="E148" s="87">
        <v>481.58832217194572</v>
      </c>
      <c r="F148" s="87"/>
      <c r="G148" s="87">
        <v>54.403025391680181</v>
      </c>
      <c r="H148" s="87">
        <v>45.596974608319826</v>
      </c>
      <c r="I148" s="87">
        <v>53.214478660183687</v>
      </c>
      <c r="J148" s="87">
        <v>1.1885467314964886</v>
      </c>
      <c r="K148" s="87">
        <v>0</v>
      </c>
      <c r="L148" s="87">
        <v>0</v>
      </c>
      <c r="M148" s="78">
        <v>1.0676020408163265</v>
      </c>
      <c r="N148" s="87">
        <v>0</v>
      </c>
      <c r="O148" s="87">
        <v>0</v>
      </c>
      <c r="P148" s="87">
        <v>0</v>
      </c>
      <c r="Q148" s="92" t="s">
        <v>31</v>
      </c>
      <c r="R148" s="86">
        <v>3</v>
      </c>
    </row>
    <row r="149" spans="1:30" ht="14">
      <c r="A149" s="4" t="s">
        <v>256</v>
      </c>
      <c r="B149" s="5"/>
      <c r="C149" s="5">
        <v>1</v>
      </c>
      <c r="D149" s="9">
        <v>129.82851040723983</v>
      </c>
      <c r="E149" s="9">
        <v>297.64291764705894</v>
      </c>
      <c r="F149" s="9"/>
      <c r="G149" s="9">
        <v>43.618881118881113</v>
      </c>
      <c r="H149" s="9">
        <v>47.027972027972019</v>
      </c>
      <c r="I149" s="9">
        <v>43.618881118881113</v>
      </c>
      <c r="J149" s="9">
        <v>0</v>
      </c>
      <c r="K149" s="9">
        <v>0</v>
      </c>
      <c r="L149" s="9">
        <v>9.3531468531468533</v>
      </c>
      <c r="M149" s="10">
        <v>1.054968287526427</v>
      </c>
      <c r="N149" s="9">
        <v>0</v>
      </c>
      <c r="O149" s="9">
        <v>0</v>
      </c>
      <c r="P149" s="9">
        <v>0</v>
      </c>
      <c r="Q149" s="11">
        <v>1</v>
      </c>
      <c r="R149" s="11">
        <v>1</v>
      </c>
    </row>
    <row r="150" spans="1:30" ht="14">
      <c r="A150" s="4" t="s">
        <v>327</v>
      </c>
      <c r="B150"/>
      <c r="C150" s="5">
        <v>1</v>
      </c>
      <c r="D150" s="9">
        <v>82.996582805429881</v>
      </c>
      <c r="E150" s="9">
        <v>147.780749321267</v>
      </c>
      <c r="F150" s="9"/>
      <c r="G150" s="9">
        <v>56.161971830985912</v>
      </c>
      <c r="H150" s="9">
        <v>43.838028169014095</v>
      </c>
      <c r="I150" s="9">
        <v>56.161971830985912</v>
      </c>
      <c r="J150" s="9">
        <v>0</v>
      </c>
      <c r="K150" s="9">
        <v>0</v>
      </c>
      <c r="L150" s="9">
        <v>0</v>
      </c>
      <c r="M150" s="10">
        <v>1.0524590163934426</v>
      </c>
      <c r="N150" s="5">
        <v>0</v>
      </c>
      <c r="O150" s="5">
        <v>0</v>
      </c>
      <c r="P150" s="5">
        <v>0</v>
      </c>
      <c r="Q150" s="86">
        <v>3.5</v>
      </c>
      <c r="R150" s="11">
        <v>2</v>
      </c>
      <c r="S150" s="169"/>
      <c r="T150" s="49"/>
      <c r="U150"/>
      <c r="V150"/>
      <c r="W150"/>
      <c r="X150"/>
      <c r="Y150" s="49"/>
      <c r="Z150" s="49"/>
      <c r="AA150" s="49"/>
      <c r="AB150"/>
      <c r="AC150"/>
      <c r="AD150"/>
    </row>
    <row r="151" spans="1:30" s="213" customFormat="1" ht="3" customHeight="1">
      <c r="A151" s="217"/>
      <c r="B151" s="333"/>
      <c r="C151" s="245"/>
      <c r="D151" s="245"/>
      <c r="E151" s="245"/>
      <c r="F151" s="245"/>
      <c r="G151" s="245"/>
      <c r="H151" s="245"/>
      <c r="I151" s="245"/>
      <c r="J151" s="245"/>
      <c r="K151" s="245"/>
      <c r="L151" s="246"/>
      <c r="M151" s="245"/>
      <c r="N151" s="245"/>
      <c r="O151" s="245"/>
      <c r="P151" s="247"/>
      <c r="Q151" s="217"/>
      <c r="R151" s="251"/>
    </row>
    <row r="152" spans="1:30" s="213" customFormat="1" ht="14">
      <c r="A152" s="219" t="s">
        <v>107</v>
      </c>
      <c r="B152" s="332"/>
      <c r="C152" s="332"/>
      <c r="D152" s="232">
        <f>AVERAGE(D132:D150)</f>
        <v>348.32273169802335</v>
      </c>
      <c r="E152" s="232">
        <f>AVERAGE(E132:E150)</f>
        <v>445.94402171945706</v>
      </c>
      <c r="F152" s="232"/>
      <c r="G152" s="332"/>
      <c r="H152" s="219"/>
      <c r="I152" s="332"/>
      <c r="J152" s="219"/>
      <c r="K152" s="219"/>
      <c r="M152" s="233">
        <f>AVERAGE(M132:M150)</f>
        <v>1.0619059234113035</v>
      </c>
      <c r="N152" s="219"/>
      <c r="O152" s="231"/>
      <c r="P152" s="231"/>
      <c r="Q152" s="231">
        <f>AVERAGE(Q132:Q150)</f>
        <v>1.6944444444399998</v>
      </c>
      <c r="R152" s="231">
        <f>AVERAGE(R132:R150)</f>
        <v>2</v>
      </c>
    </row>
    <row r="153" spans="1:30" s="403" customFormat="1" ht="14" customHeight="1">
      <c r="A153" s="142" t="s">
        <v>1680</v>
      </c>
      <c r="B153" s="362"/>
      <c r="C153" s="142"/>
      <c r="D153" s="401">
        <v>240</v>
      </c>
      <c r="E153" s="401">
        <v>333</v>
      </c>
      <c r="F153" s="401"/>
      <c r="G153" s="362"/>
      <c r="H153" s="142"/>
      <c r="I153" s="362"/>
      <c r="J153" s="362"/>
      <c r="K153" s="142"/>
      <c r="L153" s="142"/>
      <c r="M153" s="402">
        <v>7.0000000000000001E-3</v>
      </c>
      <c r="N153" s="359"/>
      <c r="O153" s="142"/>
      <c r="P153" s="142"/>
      <c r="Q153" s="142"/>
      <c r="R153" s="359">
        <v>2.1</v>
      </c>
      <c r="S153" s="359"/>
      <c r="T153" s="359"/>
      <c r="U153" s="359"/>
      <c r="V153" s="401"/>
    </row>
    <row r="154" spans="1:30" ht="6.75" customHeight="1">
      <c r="C154" s="215"/>
    </row>
    <row r="155" spans="1:30">
      <c r="A155" s="237" t="s">
        <v>1317</v>
      </c>
      <c r="B155" s="234"/>
      <c r="C155" s="234"/>
      <c r="D155" s="235"/>
      <c r="E155" s="236"/>
      <c r="F155" s="237"/>
      <c r="G155" s="237"/>
      <c r="H155" s="237"/>
      <c r="I155" s="235"/>
      <c r="J155" s="237"/>
      <c r="K155" s="237"/>
      <c r="L155" s="238"/>
      <c r="M155" s="237"/>
      <c r="N155" s="237"/>
      <c r="Q155" s="97" t="s">
        <v>108</v>
      </c>
      <c r="R155" s="342">
        <v>45419</v>
      </c>
    </row>
    <row r="156" spans="1:30">
      <c r="A156" s="386" t="s">
        <v>1678</v>
      </c>
      <c r="B156" s="99"/>
      <c r="C156" s="234"/>
      <c r="D156" s="235"/>
      <c r="E156" s="236"/>
      <c r="F156" s="237"/>
      <c r="G156" s="237"/>
      <c r="H156" s="237"/>
      <c r="I156" s="235"/>
      <c r="J156" s="237"/>
      <c r="K156" s="237"/>
      <c r="L156" s="238"/>
      <c r="M156" s="237"/>
      <c r="N156" s="237"/>
      <c r="Q156" s="97" t="s">
        <v>110</v>
      </c>
      <c r="R156" s="342">
        <v>45526</v>
      </c>
    </row>
    <row r="157" spans="1:30">
      <c r="A157" s="39" t="s">
        <v>186</v>
      </c>
      <c r="B157" s="99"/>
      <c r="C157" s="234"/>
      <c r="D157" s="235"/>
      <c r="E157" s="236"/>
      <c r="F157" s="237"/>
      <c r="G157" s="237"/>
      <c r="H157" s="237"/>
      <c r="I157" s="235"/>
      <c r="J157" s="237"/>
      <c r="K157" s="237"/>
      <c r="L157" s="238"/>
      <c r="M157" s="237"/>
      <c r="N157" s="237"/>
      <c r="Q157" s="97" t="s">
        <v>111</v>
      </c>
      <c r="R157" s="343">
        <f>R156-R155</f>
        <v>107</v>
      </c>
    </row>
    <row r="158" spans="1:30">
      <c r="A158" s="386" t="s">
        <v>1394</v>
      </c>
      <c r="B158" s="234"/>
      <c r="C158" s="234"/>
      <c r="D158" s="237"/>
      <c r="E158" s="236"/>
      <c r="F158" s="237"/>
      <c r="G158" s="237"/>
      <c r="H158" s="237"/>
      <c r="I158" s="237"/>
      <c r="J158" s="237"/>
      <c r="K158" s="237"/>
      <c r="L158" s="239"/>
      <c r="M158" s="237"/>
      <c r="N158" s="237"/>
      <c r="R158" s="97" t="s">
        <v>1398</v>
      </c>
    </row>
    <row r="159" spans="1:30">
      <c r="B159" s="234"/>
      <c r="C159" s="234"/>
      <c r="D159" s="237"/>
      <c r="E159" s="236"/>
      <c r="F159" s="237"/>
      <c r="G159" s="237"/>
      <c r="H159" s="237"/>
      <c r="I159" s="240"/>
      <c r="J159" s="237"/>
      <c r="K159" s="237"/>
      <c r="L159" s="241"/>
      <c r="M159" s="237"/>
      <c r="N159" s="237"/>
    </row>
    <row r="160" spans="1:30">
      <c r="C160" s="234"/>
      <c r="P160" s="242"/>
    </row>
  </sheetData>
  <sortState xmlns:xlrd2="http://schemas.microsoft.com/office/spreadsheetml/2017/richdata2" ref="A132:AD150">
    <sortCondition descending="1" ref="D132:D150"/>
    <sortCondition ref="A132:A150"/>
  </sortState>
  <mergeCells count="7">
    <mergeCell ref="G9:L9"/>
    <mergeCell ref="A3:R3"/>
    <mergeCell ref="A4:R4"/>
    <mergeCell ref="A5:R5"/>
    <mergeCell ref="A6:R6"/>
    <mergeCell ref="N8:P8"/>
    <mergeCell ref="N9:P9"/>
  </mergeCells>
  <printOptions horizontalCentered="1"/>
  <pageMargins left="0.75" right="0.75" top="0.5" bottom="0.5" header="0.5" footer="0.5"/>
  <pageSetup scale="85" fitToHeight="4" orientation="landscape" r:id="rId1"/>
  <rowBreaks count="3" manualBreakCount="3">
    <brk id="44" max="16383" man="1"/>
    <brk id="86" max="16383" man="1"/>
    <brk id="12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V40"/>
  <sheetViews>
    <sheetView zoomScaleNormal="100" workbookViewId="0">
      <pane xSplit="1" ySplit="10" topLeftCell="B11" activePane="bottomRight" state="frozen"/>
      <selection pane="topRight" activeCell="T50" sqref="T50"/>
      <selection pane="bottomLeft" activeCell="T50" sqref="T50"/>
      <selection pane="bottomRight" activeCell="R32" sqref="R32"/>
    </sheetView>
  </sheetViews>
  <sheetFormatPr baseColWidth="10" defaultColWidth="8.83203125" defaultRowHeight="13"/>
  <cols>
    <col min="1" max="1" width="18.5" customWidth="1"/>
    <col min="2" max="2" width="11.1640625" style="49" bestFit="1" customWidth="1"/>
    <col min="3" max="3" width="4.1640625" bestFit="1" customWidth="1"/>
    <col min="4" max="4" width="7.33203125" customWidth="1"/>
    <col min="5" max="5" width="8.1640625" customWidth="1"/>
    <col min="6" max="6" width="0.6640625" customWidth="1"/>
    <col min="7" max="7" width="5.6640625" customWidth="1"/>
    <col min="8" max="8" width="4.83203125" customWidth="1"/>
    <col min="9" max="10" width="5" customWidth="1"/>
    <col min="11" max="11" width="5.1640625" customWidth="1"/>
    <col min="12" max="12" width="5" customWidth="1"/>
    <col min="13" max="13" width="8" customWidth="1"/>
    <col min="14" max="15" width="5.33203125" customWidth="1"/>
    <col min="16" max="16" width="5.1640625" customWidth="1"/>
    <col min="17" max="17" width="8.33203125" customWidth="1"/>
    <col min="18" max="18" width="7.1640625" bestFit="1" customWidth="1"/>
    <col min="20" max="20" width="9.5" style="49" customWidth="1"/>
  </cols>
  <sheetData>
    <row r="1" spans="1:36" ht="14">
      <c r="A1" s="1" t="s">
        <v>158</v>
      </c>
      <c r="B1" s="331"/>
      <c r="C1" s="1"/>
      <c r="D1" s="331"/>
      <c r="E1" s="331"/>
      <c r="F1" s="331"/>
      <c r="G1" s="331"/>
      <c r="H1" s="331"/>
      <c r="I1" s="331"/>
      <c r="J1" s="331"/>
      <c r="K1" s="1"/>
      <c r="L1" s="1"/>
      <c r="M1" s="1"/>
      <c r="N1" s="27"/>
      <c r="O1" s="1"/>
      <c r="P1" s="1"/>
      <c r="Q1" s="331"/>
      <c r="T1" s="2" t="s">
        <v>1</v>
      </c>
    </row>
    <row r="2" spans="1:36" ht="14">
      <c r="A2" s="1"/>
      <c r="B2" s="331"/>
      <c r="C2" s="1"/>
      <c r="D2" s="331"/>
      <c r="E2" s="331"/>
      <c r="F2" s="331"/>
      <c r="G2" s="331"/>
      <c r="H2" s="331"/>
      <c r="I2" s="331"/>
      <c r="J2" s="331"/>
      <c r="K2" s="1"/>
      <c r="L2" s="1"/>
      <c r="M2" s="1"/>
      <c r="N2" s="27"/>
      <c r="O2" s="1"/>
      <c r="P2" s="1"/>
      <c r="Q2" s="331"/>
      <c r="T2" s="2" t="s">
        <v>2</v>
      </c>
    </row>
    <row r="3" spans="1:36" ht="14.25" customHeight="1">
      <c r="A3" s="389" t="s">
        <v>159</v>
      </c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  <c r="Q3" s="389"/>
      <c r="R3" s="389"/>
      <c r="S3" s="389"/>
      <c r="T3" s="389"/>
    </row>
    <row r="4" spans="1:36" ht="14.25" customHeight="1">
      <c r="A4" s="389" t="s">
        <v>4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  <c r="P4" s="389"/>
      <c r="Q4" s="389"/>
      <c r="R4" s="389"/>
      <c r="S4" s="389"/>
      <c r="T4" s="389"/>
    </row>
    <row r="5" spans="1:36" ht="14.25" customHeight="1">
      <c r="A5" s="389" t="s">
        <v>1302</v>
      </c>
      <c r="B5" s="389"/>
      <c r="C5" s="389"/>
      <c r="D5" s="389"/>
      <c r="E5" s="389"/>
      <c r="F5" s="389"/>
      <c r="G5" s="389"/>
      <c r="H5" s="389"/>
      <c r="I5" s="389"/>
      <c r="J5" s="389"/>
      <c r="K5" s="389"/>
      <c r="L5" s="389"/>
      <c r="M5" s="389"/>
      <c r="N5" s="389"/>
      <c r="O5" s="389"/>
      <c r="P5" s="389"/>
      <c r="Q5" s="389"/>
      <c r="R5" s="389"/>
      <c r="S5" s="389"/>
      <c r="T5" s="389"/>
    </row>
    <row r="6" spans="1:36" ht="16.5" customHeight="1">
      <c r="A6" s="389" t="s">
        <v>1625</v>
      </c>
      <c r="B6" s="389"/>
      <c r="C6" s="389"/>
      <c r="D6" s="389"/>
      <c r="E6" s="389"/>
      <c r="F6" s="389"/>
      <c r="G6" s="389"/>
      <c r="H6" s="389"/>
      <c r="I6" s="389"/>
      <c r="J6" s="389"/>
      <c r="K6" s="389"/>
      <c r="L6" s="389"/>
      <c r="M6" s="389"/>
      <c r="N6" s="389"/>
      <c r="O6" s="389"/>
      <c r="P6" s="389"/>
      <c r="Q6" s="389"/>
      <c r="R6" s="389"/>
      <c r="S6" s="389"/>
      <c r="T6" s="389"/>
    </row>
    <row r="7" spans="1:36" ht="6.75" customHeight="1">
      <c r="A7" s="3"/>
      <c r="B7" s="330"/>
      <c r="C7" s="3"/>
      <c r="D7" s="330"/>
      <c r="E7" s="330"/>
      <c r="F7" s="330"/>
      <c r="G7" s="330"/>
      <c r="H7" s="330"/>
      <c r="I7" s="330"/>
      <c r="J7" s="330"/>
      <c r="K7" s="3"/>
      <c r="L7" s="3"/>
      <c r="M7" s="3"/>
      <c r="N7" s="328"/>
      <c r="O7" s="3"/>
      <c r="P7" s="3"/>
      <c r="Q7" s="330"/>
      <c r="R7" s="330"/>
      <c r="S7" s="52"/>
      <c r="T7" s="243"/>
    </row>
    <row r="8" spans="1:36" ht="14">
      <c r="A8" s="4"/>
      <c r="B8" s="5"/>
      <c r="C8" s="4"/>
      <c r="D8" s="5"/>
      <c r="E8" s="5"/>
      <c r="F8" s="5"/>
      <c r="G8" s="5"/>
      <c r="H8" s="5"/>
      <c r="I8" s="5"/>
      <c r="J8" s="5"/>
      <c r="K8" s="4"/>
      <c r="L8" s="4"/>
      <c r="M8" s="4"/>
      <c r="N8" s="390" t="s">
        <v>5</v>
      </c>
      <c r="O8" s="390"/>
      <c r="P8" s="390"/>
      <c r="Q8" s="5"/>
      <c r="R8" s="5"/>
    </row>
    <row r="9" spans="1:36" ht="15">
      <c r="A9" s="4"/>
      <c r="B9" s="332" t="s">
        <v>7</v>
      </c>
      <c r="C9" s="4"/>
      <c r="D9" s="6" t="s">
        <v>8</v>
      </c>
      <c r="E9" s="6"/>
      <c r="F9" s="5"/>
      <c r="G9" s="394" t="s">
        <v>9</v>
      </c>
      <c r="H9" s="394"/>
      <c r="I9" s="394"/>
      <c r="J9" s="394"/>
      <c r="K9" s="394"/>
      <c r="L9" s="394"/>
      <c r="M9" s="394"/>
      <c r="N9" s="388" t="s">
        <v>160</v>
      </c>
      <c r="O9" s="388"/>
      <c r="P9" s="388"/>
      <c r="Q9" s="5"/>
      <c r="R9" s="5"/>
      <c r="T9" s="5"/>
    </row>
    <row r="10" spans="1:36" ht="15">
      <c r="A10" s="3" t="s">
        <v>13</v>
      </c>
      <c r="B10" s="333" t="s">
        <v>119</v>
      </c>
      <c r="C10" s="330" t="s">
        <v>15</v>
      </c>
      <c r="D10" s="330" t="s">
        <v>12</v>
      </c>
      <c r="E10" s="330" t="s">
        <v>16</v>
      </c>
      <c r="F10" s="330"/>
      <c r="G10" s="330" t="s">
        <v>12</v>
      </c>
      <c r="H10" s="330" t="s">
        <v>17</v>
      </c>
      <c r="I10" s="330" t="s">
        <v>1304</v>
      </c>
      <c r="J10" s="330" t="s">
        <v>1305</v>
      </c>
      <c r="K10" s="330" t="s">
        <v>18</v>
      </c>
      <c r="L10" s="330" t="s">
        <v>19</v>
      </c>
      <c r="M10" s="330" t="s">
        <v>20</v>
      </c>
      <c r="N10" s="330" t="s">
        <v>22</v>
      </c>
      <c r="O10" s="330" t="s">
        <v>23</v>
      </c>
      <c r="P10" s="330" t="s">
        <v>24</v>
      </c>
      <c r="Q10" s="330" t="s">
        <v>161</v>
      </c>
      <c r="R10" s="330" t="s">
        <v>162</v>
      </c>
      <c r="S10" s="330" t="s">
        <v>163</v>
      </c>
      <c r="T10" s="330" t="s">
        <v>164</v>
      </c>
    </row>
    <row r="11" spans="1:36" s="4" customFormat="1" ht="4.5" customHeight="1">
      <c r="B11" s="5"/>
      <c r="C11" s="5"/>
      <c r="D11" s="87"/>
      <c r="E11" s="87"/>
      <c r="F11" s="87"/>
      <c r="G11" s="87"/>
      <c r="H11" s="87"/>
      <c r="I11" s="87"/>
      <c r="J11" s="87"/>
      <c r="K11" s="87"/>
      <c r="L11" s="87"/>
      <c r="M11" s="78"/>
      <c r="N11" s="87"/>
      <c r="O11" s="87"/>
      <c r="P11" s="87"/>
      <c r="Q11" s="86"/>
      <c r="R11" s="86"/>
      <c r="S11" s="5"/>
      <c r="T11" s="5"/>
      <c r="U11" s="24"/>
      <c r="Z11" s="58"/>
      <c r="AA11" s="5"/>
      <c r="AB11" s="5"/>
      <c r="AC11" s="5"/>
      <c r="AD11" s="5"/>
      <c r="AJ11" s="5"/>
    </row>
    <row r="12" spans="1:36" s="4" customFormat="1" ht="14">
      <c r="A12" s="387" t="s">
        <v>1396</v>
      </c>
      <c r="B12" s="5"/>
      <c r="C12" s="87">
        <v>2</v>
      </c>
      <c r="D12" s="87">
        <v>533.521988746803</v>
      </c>
      <c r="E12" s="87">
        <v>576.38903938618921</v>
      </c>
      <c r="G12" s="87">
        <v>92.558003283284634</v>
      </c>
      <c r="H12" s="87">
        <v>6.2097092162021426</v>
      </c>
      <c r="I12" s="87">
        <v>65.02607141763211</v>
      </c>
      <c r="J12" s="87">
        <v>27.531931865652524</v>
      </c>
      <c r="K12" s="87">
        <v>0</v>
      </c>
      <c r="L12" s="87">
        <v>1.232287500513217</v>
      </c>
      <c r="M12" s="78">
        <v>1.072514856090232</v>
      </c>
      <c r="N12" s="87">
        <v>0</v>
      </c>
      <c r="O12" s="87">
        <v>0</v>
      </c>
      <c r="P12" s="86">
        <v>0</v>
      </c>
      <c r="Q12" s="86">
        <v>2.3333333333000001</v>
      </c>
      <c r="R12" s="11">
        <v>2</v>
      </c>
      <c r="S12" s="11">
        <v>0.32</v>
      </c>
      <c r="T12" s="5" t="s">
        <v>1306</v>
      </c>
      <c r="Z12" s="58"/>
      <c r="AA12" s="5"/>
      <c r="AB12" s="5"/>
      <c r="AC12" s="5"/>
      <c r="AD12" s="5"/>
    </row>
    <row r="13" spans="1:36" s="4" customFormat="1" ht="14">
      <c r="A13" s="387" t="s">
        <v>166</v>
      </c>
      <c r="B13" s="5"/>
      <c r="C13" s="87">
        <v>2</v>
      </c>
      <c r="D13" s="87">
        <v>528.22794475703324</v>
      </c>
      <c r="E13" s="87">
        <v>604.62394066496154</v>
      </c>
      <c r="G13" s="87">
        <v>87.366878094381178</v>
      </c>
      <c r="H13" s="87">
        <v>12.633121905618808</v>
      </c>
      <c r="I13" s="87">
        <v>60.920979362174897</v>
      </c>
      <c r="J13" s="87">
        <v>26.445898732206288</v>
      </c>
      <c r="K13" s="87">
        <v>0</v>
      </c>
      <c r="L13" s="87">
        <v>0</v>
      </c>
      <c r="M13" s="78" t="s">
        <v>31</v>
      </c>
      <c r="N13" s="87">
        <v>0</v>
      </c>
      <c r="O13" s="87">
        <v>0</v>
      </c>
      <c r="P13" s="86">
        <v>0</v>
      </c>
      <c r="Q13" s="86">
        <v>2.5</v>
      </c>
      <c r="R13" s="11">
        <v>3.5</v>
      </c>
      <c r="S13" s="351" t="s">
        <v>31</v>
      </c>
      <c r="T13" s="5" t="s">
        <v>1307</v>
      </c>
      <c r="U13" s="204"/>
      <c r="Z13" s="58"/>
      <c r="AA13" s="5"/>
      <c r="AB13" s="5"/>
      <c r="AC13" s="5"/>
      <c r="AD13" s="5"/>
    </row>
    <row r="14" spans="1:36" s="4" customFormat="1" ht="14">
      <c r="A14" s="387" t="s">
        <v>170</v>
      </c>
      <c r="B14" s="5"/>
      <c r="C14" s="87">
        <v>2</v>
      </c>
      <c r="D14" s="87">
        <v>514.33107928388745</v>
      </c>
      <c r="E14" s="87">
        <v>549.91881943734006</v>
      </c>
      <c r="G14" s="87">
        <v>93.564056371872766</v>
      </c>
      <c r="H14" s="87">
        <v>5.680237274024825</v>
      </c>
      <c r="I14" s="87">
        <v>56.317313167671713</v>
      </c>
      <c r="J14" s="87">
        <v>37.24674320420106</v>
      </c>
      <c r="K14" s="87">
        <v>0</v>
      </c>
      <c r="L14" s="87">
        <v>0.75570635410240594</v>
      </c>
      <c r="M14" s="78">
        <v>1.0719383381939436</v>
      </c>
      <c r="N14" s="87">
        <v>0</v>
      </c>
      <c r="O14" s="87">
        <v>0</v>
      </c>
      <c r="P14" s="86">
        <v>0</v>
      </c>
      <c r="Q14" s="86">
        <v>1</v>
      </c>
      <c r="R14" s="11">
        <v>2</v>
      </c>
      <c r="S14" s="11">
        <v>2.16</v>
      </c>
      <c r="T14" s="5" t="s">
        <v>1306</v>
      </c>
      <c r="U14" s="24"/>
      <c r="Z14" s="58"/>
      <c r="AA14" s="5"/>
      <c r="AB14" s="5"/>
      <c r="AC14" s="5"/>
      <c r="AD14" s="5"/>
    </row>
    <row r="15" spans="1:36" s="4" customFormat="1" ht="14">
      <c r="A15" s="4" t="s">
        <v>1395</v>
      </c>
      <c r="B15" s="5"/>
      <c r="C15" s="9">
        <v>2</v>
      </c>
      <c r="D15" s="9">
        <v>509.257620460358</v>
      </c>
      <c r="E15" s="9">
        <v>742.12202762148331</v>
      </c>
      <c r="G15" s="9">
        <v>68.818225751298826</v>
      </c>
      <c r="H15" s="9">
        <v>28.759414000253972</v>
      </c>
      <c r="I15" s="9">
        <v>67.084194670319405</v>
      </c>
      <c r="J15" s="9">
        <v>1.7340310809794104</v>
      </c>
      <c r="K15" s="9">
        <v>0</v>
      </c>
      <c r="L15" s="9">
        <v>2.4223602484472049</v>
      </c>
      <c r="M15" s="10">
        <v>1.0665182701202589</v>
      </c>
      <c r="N15" s="9">
        <v>0</v>
      </c>
      <c r="O15" s="9">
        <v>0</v>
      </c>
      <c r="P15" s="11">
        <v>0</v>
      </c>
      <c r="Q15" s="11">
        <v>3</v>
      </c>
      <c r="R15" s="113">
        <v>2</v>
      </c>
      <c r="S15" s="11">
        <v>0.72</v>
      </c>
      <c r="T15" s="273" t="s">
        <v>1306</v>
      </c>
      <c r="U15" s="203"/>
      <c r="Z15" s="58"/>
      <c r="AA15" s="5"/>
      <c r="AB15" s="5"/>
      <c r="AC15" s="5"/>
      <c r="AD15" s="5"/>
    </row>
    <row r="16" spans="1:36" s="4" customFormat="1" ht="14">
      <c r="A16" s="387" t="s">
        <v>168</v>
      </c>
      <c r="B16" s="5"/>
      <c r="C16" s="87">
        <v>2</v>
      </c>
      <c r="D16" s="87">
        <v>481.09624757033237</v>
      </c>
      <c r="E16" s="87">
        <v>625.94717340153454</v>
      </c>
      <c r="G16" s="87">
        <v>76.838860386240157</v>
      </c>
      <c r="H16" s="87">
        <v>20.573191177560133</v>
      </c>
      <c r="I16" s="87">
        <v>65.749340601145576</v>
      </c>
      <c r="J16" s="87">
        <v>11.089519785094584</v>
      </c>
      <c r="K16" s="87">
        <v>0</v>
      </c>
      <c r="L16" s="87">
        <v>2.5879484361997038</v>
      </c>
      <c r="M16" s="78">
        <v>1.0693702843638504</v>
      </c>
      <c r="N16" s="107">
        <v>0</v>
      </c>
      <c r="O16" s="107">
        <v>0</v>
      </c>
      <c r="P16" s="86">
        <v>0</v>
      </c>
      <c r="Q16" s="86">
        <v>1.6666666667000001</v>
      </c>
      <c r="R16" s="113">
        <v>3</v>
      </c>
      <c r="S16" s="11">
        <v>0.52</v>
      </c>
      <c r="T16" s="5" t="s">
        <v>1306</v>
      </c>
      <c r="U16" s="204"/>
      <c r="Z16" s="58"/>
      <c r="AA16" s="5"/>
      <c r="AB16" s="5"/>
      <c r="AC16" s="5"/>
      <c r="AD16" s="5"/>
    </row>
    <row r="17" spans="1:48" s="4" customFormat="1" ht="14">
      <c r="A17" s="4" t="s">
        <v>204</v>
      </c>
      <c r="B17" s="5"/>
      <c r="C17" s="87">
        <v>2</v>
      </c>
      <c r="D17" s="87">
        <v>444.84675191815859</v>
      </c>
      <c r="E17" s="87">
        <v>545.65417289002551</v>
      </c>
      <c r="G17" s="87">
        <v>81.538117281588498</v>
      </c>
      <c r="H17" s="87">
        <v>10.179356148817424</v>
      </c>
      <c r="I17" s="87">
        <v>67.489024849795513</v>
      </c>
      <c r="J17" s="87">
        <v>14.049092431792985</v>
      </c>
      <c r="K17" s="87">
        <v>0</v>
      </c>
      <c r="L17" s="87">
        <v>8.2825265695940775</v>
      </c>
      <c r="M17" s="78">
        <v>1.0770834555780415</v>
      </c>
      <c r="N17" s="87">
        <v>0</v>
      </c>
      <c r="O17" s="87">
        <v>0</v>
      </c>
      <c r="P17" s="86">
        <v>0</v>
      </c>
      <c r="Q17" s="86">
        <v>2.1666666666999999</v>
      </c>
      <c r="R17" s="11">
        <v>3</v>
      </c>
      <c r="S17" s="11">
        <v>0.45833333333333331</v>
      </c>
      <c r="T17" s="5" t="s">
        <v>1307</v>
      </c>
      <c r="U17" s="204"/>
      <c r="Z17" s="58"/>
      <c r="AA17" s="5"/>
      <c r="AB17" s="5"/>
      <c r="AC17" s="5"/>
      <c r="AD17" s="5"/>
    </row>
    <row r="18" spans="1:48" s="4" customFormat="1" ht="14">
      <c r="A18" s="4" t="s">
        <v>174</v>
      </c>
      <c r="B18" s="5"/>
      <c r="C18" s="87">
        <v>2</v>
      </c>
      <c r="D18" s="87">
        <v>425.65584245524292</v>
      </c>
      <c r="E18" s="87">
        <v>492.19903427109978</v>
      </c>
      <c r="G18" s="87">
        <v>86.484143156821247</v>
      </c>
      <c r="H18" s="87">
        <v>11.411859247747433</v>
      </c>
      <c r="I18" s="87">
        <v>60.827830079408074</v>
      </c>
      <c r="J18" s="87">
        <v>25.656313077413166</v>
      </c>
      <c r="K18" s="87">
        <v>0</v>
      </c>
      <c r="L18" s="87">
        <v>2.1039975954313195</v>
      </c>
      <c r="M18" s="78">
        <v>1.0704523267165635</v>
      </c>
      <c r="N18" s="87">
        <v>5</v>
      </c>
      <c r="O18" s="87">
        <v>5</v>
      </c>
      <c r="P18" s="86">
        <v>0</v>
      </c>
      <c r="Q18" s="86">
        <v>1.8333333332999999</v>
      </c>
      <c r="R18" s="11">
        <v>2</v>
      </c>
      <c r="S18" s="351" t="s">
        <v>31</v>
      </c>
      <c r="T18" s="273" t="s">
        <v>1310</v>
      </c>
      <c r="U18" s="24"/>
      <c r="Z18" s="58"/>
      <c r="AA18" s="5"/>
      <c r="AB18" s="5"/>
      <c r="AC18" s="5"/>
      <c r="AD18" s="5"/>
    </row>
    <row r="19" spans="1:48" s="4" customFormat="1" ht="14">
      <c r="A19" s="4" t="s">
        <v>175</v>
      </c>
      <c r="B19" s="5"/>
      <c r="C19" s="9">
        <v>2</v>
      </c>
      <c r="D19" s="9">
        <v>416.39126547314572</v>
      </c>
      <c r="E19" s="9">
        <v>558.88928286445002</v>
      </c>
      <c r="G19" s="9">
        <v>74.430479829151238</v>
      </c>
      <c r="H19" s="9">
        <v>24.694810790880737</v>
      </c>
      <c r="I19" s="9">
        <v>65.977292629037521</v>
      </c>
      <c r="J19" s="9">
        <v>8.4531872001137209</v>
      </c>
      <c r="K19" s="9">
        <v>0</v>
      </c>
      <c r="L19" s="9">
        <v>0.87470937996802711</v>
      </c>
      <c r="M19" s="10">
        <v>1.0680342704344743</v>
      </c>
      <c r="N19" s="9">
        <v>0</v>
      </c>
      <c r="O19" s="9">
        <v>0</v>
      </c>
      <c r="P19" s="11">
        <v>0</v>
      </c>
      <c r="Q19" s="11">
        <v>1.3333333332999999</v>
      </c>
      <c r="R19" s="11">
        <v>3</v>
      </c>
      <c r="S19" s="351" t="s">
        <v>31</v>
      </c>
      <c r="T19" s="273" t="s">
        <v>1306</v>
      </c>
      <c r="U19" s="24"/>
      <c r="Z19" s="58"/>
      <c r="AA19" s="5"/>
      <c r="AB19" s="5"/>
      <c r="AC19" s="5"/>
      <c r="AD19" s="5"/>
    </row>
    <row r="20" spans="1:48" s="4" customFormat="1" ht="14">
      <c r="A20" s="387" t="s">
        <v>173</v>
      </c>
      <c r="B20" s="5"/>
      <c r="C20" s="9">
        <v>2</v>
      </c>
      <c r="D20" s="9">
        <v>405.58259232736566</v>
      </c>
      <c r="E20" s="9">
        <v>453.67015856777482</v>
      </c>
      <c r="G20" s="9">
        <v>89.37892227854212</v>
      </c>
      <c r="H20" s="9">
        <v>7.9763124972378314</v>
      </c>
      <c r="I20" s="9">
        <v>48.441404218212973</v>
      </c>
      <c r="J20" s="9">
        <v>39.507394961125677</v>
      </c>
      <c r="K20" s="9">
        <v>1.4301230992034759</v>
      </c>
      <c r="L20" s="9">
        <v>2.6447652242200492</v>
      </c>
      <c r="M20" s="10">
        <v>1.0731854773265816</v>
      </c>
      <c r="N20" s="5">
        <v>0</v>
      </c>
      <c r="O20" s="5">
        <v>0</v>
      </c>
      <c r="P20" s="11">
        <v>0</v>
      </c>
      <c r="Q20" s="11">
        <v>2</v>
      </c>
      <c r="R20" s="11">
        <v>2.5</v>
      </c>
      <c r="S20" s="11">
        <v>0.64</v>
      </c>
      <c r="T20" s="273" t="s">
        <v>1307</v>
      </c>
      <c r="U20" s="24"/>
      <c r="Z20" s="58"/>
      <c r="AA20" s="5"/>
      <c r="AB20" s="5"/>
      <c r="AC20" s="5"/>
      <c r="AD20" s="5"/>
    </row>
    <row r="21" spans="1:48" s="4" customFormat="1" ht="14">
      <c r="A21" s="1" t="s">
        <v>172</v>
      </c>
      <c r="B21" s="331"/>
      <c r="C21" s="84">
        <v>2</v>
      </c>
      <c r="D21" s="84">
        <v>385.21522864450128</v>
      </c>
      <c r="E21" s="84">
        <v>400.21501994884903</v>
      </c>
      <c r="F21" s="1"/>
      <c r="G21" s="84">
        <v>96.295264153492781</v>
      </c>
      <c r="H21" s="84">
        <v>3.3351121905932501</v>
      </c>
      <c r="I21" s="84">
        <v>52.240147909393244</v>
      </c>
      <c r="J21" s="84">
        <v>44.055116244099537</v>
      </c>
      <c r="K21" s="84">
        <v>0</v>
      </c>
      <c r="L21" s="84">
        <v>0.3696236559139785</v>
      </c>
      <c r="M21" s="79">
        <v>1.0699127108470505</v>
      </c>
      <c r="N21" s="84">
        <v>0</v>
      </c>
      <c r="O21" s="84">
        <v>0</v>
      </c>
      <c r="P21" s="85">
        <v>0</v>
      </c>
      <c r="Q21" s="85">
        <v>2.6666666666999999</v>
      </c>
      <c r="R21" s="8">
        <v>2</v>
      </c>
      <c r="S21" s="11">
        <v>0.92</v>
      </c>
      <c r="T21" s="5" t="s">
        <v>1313</v>
      </c>
      <c r="U21" s="204"/>
      <c r="Z21" s="58"/>
      <c r="AA21" s="5"/>
      <c r="AB21" s="5"/>
      <c r="AC21" s="5"/>
      <c r="AD21" s="5"/>
    </row>
    <row r="22" spans="1:48" s="4" customFormat="1" ht="14">
      <c r="A22" s="387" t="s">
        <v>177</v>
      </c>
      <c r="B22" s="5"/>
      <c r="C22" s="9">
        <v>2</v>
      </c>
      <c r="D22" s="9">
        <v>374.33302710997435</v>
      </c>
      <c r="E22" s="9">
        <v>432.71456777493597</v>
      </c>
      <c r="G22" s="9">
        <v>86.060587353382118</v>
      </c>
      <c r="H22" s="9">
        <v>11.253138136813945</v>
      </c>
      <c r="I22" s="9">
        <v>59.179263309521701</v>
      </c>
      <c r="J22" s="9">
        <v>26.88132404386042</v>
      </c>
      <c r="K22" s="9">
        <v>0</v>
      </c>
      <c r="L22" s="9">
        <v>2.6862745098039218</v>
      </c>
      <c r="M22" s="10">
        <v>1.0681839778662252</v>
      </c>
      <c r="N22" s="5">
        <v>0</v>
      </c>
      <c r="O22" s="5">
        <v>0</v>
      </c>
      <c r="P22" s="11">
        <v>0</v>
      </c>
      <c r="Q22" s="11">
        <v>1.8333333332999999</v>
      </c>
      <c r="R22" s="11">
        <v>3</v>
      </c>
      <c r="S22" s="11">
        <v>0.52</v>
      </c>
      <c r="T22" s="5" t="s">
        <v>1307</v>
      </c>
      <c r="U22" s="204"/>
      <c r="Z22" s="58"/>
      <c r="AA22" s="5"/>
      <c r="AB22" s="5"/>
      <c r="AC22" s="5"/>
      <c r="AD22" s="5"/>
    </row>
    <row r="23" spans="1:48" s="4" customFormat="1" ht="14">
      <c r="A23" s="1" t="s">
        <v>156</v>
      </c>
      <c r="B23" s="331"/>
      <c r="C23" s="84">
        <v>2</v>
      </c>
      <c r="D23" s="84">
        <v>324.40725115089515</v>
      </c>
      <c r="E23" s="84">
        <v>419.55298618925832</v>
      </c>
      <c r="F23" s="1"/>
      <c r="G23" s="84">
        <v>77.321672001894939</v>
      </c>
      <c r="H23" s="84">
        <v>21.696732815634363</v>
      </c>
      <c r="I23" s="84">
        <v>72.765322359504296</v>
      </c>
      <c r="J23" s="84">
        <v>4.5563496423906411</v>
      </c>
      <c r="K23" s="84">
        <v>0</v>
      </c>
      <c r="L23" s="84">
        <v>0.98159518247070376</v>
      </c>
      <c r="M23" s="79">
        <v>1.0529791546422196</v>
      </c>
      <c r="N23" s="84">
        <v>0</v>
      </c>
      <c r="O23" s="84">
        <v>0</v>
      </c>
      <c r="P23" s="85">
        <v>0</v>
      </c>
      <c r="Q23" s="85">
        <v>1</v>
      </c>
      <c r="R23" s="8">
        <v>1</v>
      </c>
      <c r="S23" s="8">
        <v>0.2</v>
      </c>
      <c r="T23" s="273" t="s">
        <v>1313</v>
      </c>
      <c r="U23" s="203"/>
      <c r="Z23" s="58"/>
      <c r="AA23" s="5"/>
      <c r="AB23" s="5"/>
      <c r="AC23" s="5"/>
      <c r="AD23" s="5"/>
    </row>
    <row r="24" spans="1:48" s="4" customFormat="1" ht="14">
      <c r="A24" s="387" t="s">
        <v>180</v>
      </c>
      <c r="B24" s="5"/>
      <c r="C24" s="9">
        <v>2</v>
      </c>
      <c r="D24" s="9">
        <v>296.46646342710994</v>
      </c>
      <c r="E24" s="9">
        <v>342.86287672634273</v>
      </c>
      <c r="G24" s="9">
        <v>86.579658069009852</v>
      </c>
      <c r="H24" s="9">
        <v>12.521061355450577</v>
      </c>
      <c r="I24" s="9">
        <v>63.840024694728243</v>
      </c>
      <c r="J24" s="9">
        <v>22.739633374281603</v>
      </c>
      <c r="K24" s="9">
        <v>0</v>
      </c>
      <c r="L24" s="9">
        <v>0.89928057553956831</v>
      </c>
      <c r="M24" s="10">
        <v>1.0694895309203052</v>
      </c>
      <c r="N24" s="9">
        <v>0</v>
      </c>
      <c r="O24" s="9">
        <v>0</v>
      </c>
      <c r="P24" s="11">
        <v>0</v>
      </c>
      <c r="Q24" s="11">
        <v>1</v>
      </c>
      <c r="R24" s="11">
        <v>1</v>
      </c>
      <c r="S24" s="11">
        <v>0.8</v>
      </c>
      <c r="T24" s="5" t="s">
        <v>1313</v>
      </c>
      <c r="U24" s="203"/>
      <c r="Z24" s="58"/>
      <c r="AA24" s="5"/>
      <c r="AB24" s="5"/>
      <c r="AC24" s="5"/>
      <c r="AD24" s="5"/>
    </row>
    <row r="25" spans="1:48" s="4" customFormat="1" ht="14">
      <c r="A25" s="387" t="s">
        <v>169</v>
      </c>
      <c r="B25" s="5"/>
      <c r="C25" s="9">
        <v>2</v>
      </c>
      <c r="D25" s="9">
        <v>281.6872572890025</v>
      </c>
      <c r="E25" s="9">
        <v>492.19903427109966</v>
      </c>
      <c r="G25" s="9">
        <v>57.175832170769382</v>
      </c>
      <c r="H25" s="9">
        <v>42.62671946957083</v>
      </c>
      <c r="I25" s="9">
        <v>54.819747228954732</v>
      </c>
      <c r="J25" s="9">
        <v>2.356084941814657</v>
      </c>
      <c r="K25" s="9">
        <v>0</v>
      </c>
      <c r="L25" s="9">
        <v>0.19744835965978128</v>
      </c>
      <c r="M25" s="10">
        <v>1.0734004343468091</v>
      </c>
      <c r="N25" s="5">
        <v>0</v>
      </c>
      <c r="O25" s="5">
        <v>0</v>
      </c>
      <c r="P25" s="11">
        <v>0</v>
      </c>
      <c r="Q25" s="11">
        <v>1</v>
      </c>
      <c r="R25" s="11">
        <v>3</v>
      </c>
      <c r="S25" s="11">
        <v>0.64</v>
      </c>
      <c r="T25" s="273" t="s">
        <v>1307</v>
      </c>
      <c r="U25" s="112"/>
      <c r="Z25" s="58"/>
      <c r="AA25" s="5"/>
      <c r="AB25" s="5"/>
      <c r="AC25" s="5"/>
      <c r="AD25" s="5"/>
    </row>
    <row r="26" spans="1:48" s="4" customFormat="1" ht="14">
      <c r="A26" s="1" t="s">
        <v>151</v>
      </c>
      <c r="B26" s="331"/>
      <c r="C26" s="84">
        <v>2</v>
      </c>
      <c r="D26" s="84">
        <v>231.68795294117646</v>
      </c>
      <c r="E26" s="84">
        <v>292.20181687979539</v>
      </c>
      <c r="F26" s="1"/>
      <c r="G26" s="84">
        <v>79.339859593171326</v>
      </c>
      <c r="H26" s="84">
        <v>20.193068944894993</v>
      </c>
      <c r="I26" s="84">
        <v>77.824463689589351</v>
      </c>
      <c r="J26" s="84">
        <v>1.5153959035819766</v>
      </c>
      <c r="K26" s="84">
        <v>0</v>
      </c>
      <c r="L26" s="84">
        <v>0.46707146193367582</v>
      </c>
      <c r="M26" s="79">
        <v>1.057840616966581</v>
      </c>
      <c r="N26" s="84">
        <v>0</v>
      </c>
      <c r="O26" s="84">
        <v>0</v>
      </c>
      <c r="P26" s="85">
        <v>0</v>
      </c>
      <c r="Q26" s="85">
        <v>0.94444444439999997</v>
      </c>
      <c r="R26" s="8">
        <v>2</v>
      </c>
      <c r="S26" s="352" t="s">
        <v>31</v>
      </c>
      <c r="T26" s="5" t="s">
        <v>1313</v>
      </c>
      <c r="U26" s="204"/>
      <c r="Z26" s="58"/>
      <c r="AA26" s="5"/>
      <c r="AB26" s="5"/>
      <c r="AC26" s="5"/>
      <c r="AD26" s="5"/>
    </row>
    <row r="27" spans="1:48" s="4" customFormat="1" ht="14">
      <c r="A27" s="4" t="s">
        <v>368</v>
      </c>
      <c r="B27" s="5"/>
      <c r="C27" s="87">
        <v>2</v>
      </c>
      <c r="D27" s="87">
        <v>208.5265104859335</v>
      </c>
      <c r="E27" s="87">
        <v>325.28959181585674</v>
      </c>
      <c r="G27" s="87">
        <v>63.852298844755836</v>
      </c>
      <c r="H27" s="87">
        <v>31.921593244707239</v>
      </c>
      <c r="I27" s="87">
        <v>58.938497387068267</v>
      </c>
      <c r="J27" s="87">
        <v>4.9138014576875735</v>
      </c>
      <c r="K27" s="87">
        <v>0</v>
      </c>
      <c r="L27" s="87">
        <v>4.2261079105369213</v>
      </c>
      <c r="M27" s="78">
        <v>1.0796909598536633</v>
      </c>
      <c r="N27" s="87">
        <v>0</v>
      </c>
      <c r="O27" s="87">
        <v>0</v>
      </c>
      <c r="P27" s="86">
        <v>0</v>
      </c>
      <c r="Q27" s="86">
        <v>0.5</v>
      </c>
      <c r="R27" s="11">
        <v>3</v>
      </c>
      <c r="S27" s="351" t="s">
        <v>31</v>
      </c>
      <c r="T27" s="273" t="s">
        <v>1307</v>
      </c>
      <c r="U27" s="24"/>
      <c r="Z27" s="58"/>
      <c r="AA27" s="5"/>
      <c r="AB27" s="5"/>
      <c r="AC27" s="5"/>
      <c r="AD27" s="5"/>
    </row>
    <row r="28" spans="1:48" s="4" customFormat="1" ht="14">
      <c r="A28" s="1" t="s">
        <v>182</v>
      </c>
      <c r="B28" s="331"/>
      <c r="C28" s="84">
        <v>2</v>
      </c>
      <c r="D28" s="84">
        <v>196.76196828644498</v>
      </c>
      <c r="E28" s="84">
        <v>260.87872327365722</v>
      </c>
      <c r="F28" s="1"/>
      <c r="G28" s="84">
        <v>74.729958049864791</v>
      </c>
      <c r="H28" s="84">
        <v>19.181362062430541</v>
      </c>
      <c r="I28" s="84">
        <v>62.85713826841662</v>
      </c>
      <c r="J28" s="84">
        <v>11.872819781448147</v>
      </c>
      <c r="K28" s="84">
        <v>0</v>
      </c>
      <c r="L28" s="84">
        <v>6.0886798877046919</v>
      </c>
      <c r="M28" s="79">
        <v>1.0718467243510506</v>
      </c>
      <c r="N28" s="84">
        <v>5</v>
      </c>
      <c r="O28" s="84">
        <v>0</v>
      </c>
      <c r="P28" s="85">
        <v>0</v>
      </c>
      <c r="Q28" s="85">
        <v>2.5</v>
      </c>
      <c r="R28" s="8">
        <v>2</v>
      </c>
      <c r="S28" s="11">
        <v>0.68</v>
      </c>
      <c r="T28" s="5" t="s">
        <v>1313</v>
      </c>
      <c r="U28" s="24"/>
      <c r="V28" s="83"/>
      <c r="W28" s="83"/>
      <c r="X28" s="83"/>
      <c r="Y28" s="83"/>
      <c r="Z28" s="205"/>
      <c r="AA28" s="88"/>
      <c r="AB28" s="88"/>
      <c r="AC28" s="88"/>
      <c r="AD28" s="88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U28" s="83"/>
      <c r="AV28" s="83"/>
    </row>
    <row r="29" spans="1:48" s="4" customFormat="1" ht="14">
      <c r="A29" s="4" t="s">
        <v>356</v>
      </c>
      <c r="B29" s="5"/>
      <c r="C29" s="87">
        <v>2</v>
      </c>
      <c r="D29" s="87">
        <v>146.02738005115089</v>
      </c>
      <c r="E29" s="87">
        <v>257.4228890025575</v>
      </c>
      <c r="G29" s="87">
        <v>53.596437789044799</v>
      </c>
      <c r="H29" s="87">
        <v>43.3888168323966</v>
      </c>
      <c r="I29" s="87">
        <v>51.567064942551326</v>
      </c>
      <c r="J29" s="87">
        <v>2.0293728464934691</v>
      </c>
      <c r="K29" s="87">
        <v>0</v>
      </c>
      <c r="L29" s="87">
        <v>3.014745378558608</v>
      </c>
      <c r="M29" s="78">
        <v>1.0635869478710704</v>
      </c>
      <c r="N29" s="87">
        <v>0</v>
      </c>
      <c r="O29" s="87">
        <v>0</v>
      </c>
      <c r="P29" s="86">
        <v>0</v>
      </c>
      <c r="Q29" s="86">
        <v>1.8333333332999999</v>
      </c>
      <c r="R29" s="113">
        <v>2.5</v>
      </c>
      <c r="S29" s="11">
        <v>0.8</v>
      </c>
      <c r="T29" s="5" t="s">
        <v>1313</v>
      </c>
      <c r="U29" s="24"/>
      <c r="Z29" s="58"/>
      <c r="AA29" s="5"/>
      <c r="AB29" s="5"/>
      <c r="AC29" s="5"/>
      <c r="AD29" s="5"/>
    </row>
    <row r="30" spans="1:48" ht="6" customHeight="1">
      <c r="A30" s="3"/>
      <c r="B30" s="330"/>
      <c r="C30" s="330"/>
      <c r="D30" s="104"/>
      <c r="E30" s="104"/>
      <c r="F30" s="104"/>
      <c r="G30" s="104"/>
      <c r="H30" s="104"/>
      <c r="I30" s="104"/>
      <c r="J30" s="104"/>
      <c r="K30" s="104"/>
      <c r="L30" s="104"/>
      <c r="M30" s="105"/>
      <c r="N30" s="104"/>
      <c r="O30" s="104"/>
      <c r="P30" s="104"/>
      <c r="Q30" s="106"/>
      <c r="R30" s="106"/>
      <c r="S30" s="52"/>
      <c r="T30" s="243"/>
    </row>
    <row r="31" spans="1:48" ht="14">
      <c r="A31" s="4" t="s">
        <v>107</v>
      </c>
      <c r="B31" s="5"/>
      <c r="C31" s="9"/>
      <c r="D31" s="9">
        <f>AVERAGE(D12:D29)</f>
        <v>372.44579846547316</v>
      </c>
      <c r="E31" s="9">
        <f>AVERAGE(E12:E29)</f>
        <v>465.1528419437339</v>
      </c>
      <c r="F31" s="9"/>
      <c r="G31" s="9"/>
      <c r="H31" s="9"/>
      <c r="I31" s="9"/>
      <c r="J31" s="9"/>
      <c r="K31" s="30"/>
      <c r="L31" s="30"/>
      <c r="M31" s="10">
        <f>AVERAGE(M12:M29)</f>
        <v>1.0691781374405249</v>
      </c>
      <c r="N31" s="28"/>
      <c r="O31" s="4"/>
      <c r="P31" s="4"/>
      <c r="Q31" s="11">
        <f>AVERAGE(Q12:Q29)</f>
        <v>1.7283950617222221</v>
      </c>
      <c r="R31" s="11">
        <f>AVERAGE(R12:R29)</f>
        <v>2.3611111111111112</v>
      </c>
      <c r="S31" s="11">
        <f>AVERAGE(S12:S29)</f>
        <v>0.72141025641025647</v>
      </c>
    </row>
    <row r="32" spans="1:48" s="403" customFormat="1" ht="18">
      <c r="A32" s="142" t="s">
        <v>1680</v>
      </c>
      <c r="B32" s="362"/>
      <c r="C32" s="401"/>
      <c r="D32" s="401">
        <v>224</v>
      </c>
      <c r="E32" s="401">
        <v>263</v>
      </c>
      <c r="F32" s="401"/>
      <c r="G32" s="401"/>
      <c r="H32" s="401"/>
      <c r="I32" s="401"/>
      <c r="J32" s="401"/>
      <c r="K32" s="404"/>
      <c r="L32" s="404"/>
      <c r="M32" s="402">
        <v>8.0000000000000002E-3</v>
      </c>
      <c r="N32" s="405"/>
      <c r="O32" s="142"/>
      <c r="P32" s="142"/>
      <c r="Q32" s="359"/>
      <c r="R32" s="359">
        <v>2.6</v>
      </c>
      <c r="S32" s="359"/>
      <c r="T32" s="406"/>
    </row>
    <row r="33" spans="1:20" ht="6" customHeight="1">
      <c r="A33" s="4"/>
      <c r="B33" s="5"/>
      <c r="C33" s="4"/>
      <c r="E33" s="5"/>
      <c r="F33" s="5"/>
      <c r="G33" s="5"/>
      <c r="H33" s="5"/>
      <c r="I33" s="5"/>
      <c r="J33" s="5"/>
      <c r="K33" s="4"/>
      <c r="L33" s="4"/>
      <c r="M33" s="4"/>
      <c r="N33" s="28"/>
      <c r="O33" s="4"/>
      <c r="P33" s="4"/>
      <c r="Q33" s="5"/>
      <c r="R33" s="5"/>
    </row>
    <row r="34" spans="1:20">
      <c r="A34" s="39" t="s">
        <v>1315</v>
      </c>
      <c r="B34" s="99"/>
      <c r="C34" s="39"/>
      <c r="D34" s="42"/>
      <c r="E34" s="40"/>
      <c r="F34" s="42"/>
      <c r="G34" s="42"/>
      <c r="H34" s="42"/>
      <c r="I34" s="43"/>
      <c r="J34" s="43"/>
      <c r="K34" s="42"/>
      <c r="L34" s="42"/>
      <c r="M34" s="43"/>
      <c r="N34" s="42"/>
      <c r="O34" s="42"/>
      <c r="P34" s="42"/>
      <c r="Q34" s="40"/>
      <c r="R34" s="40"/>
      <c r="S34" s="97" t="s">
        <v>108</v>
      </c>
      <c r="T34" s="167">
        <v>45418</v>
      </c>
    </row>
    <row r="35" spans="1:20">
      <c r="A35" s="39" t="s">
        <v>1677</v>
      </c>
      <c r="B35" s="99"/>
      <c r="C35" s="39"/>
      <c r="D35" s="40"/>
      <c r="E35" s="40"/>
      <c r="F35" s="40"/>
      <c r="G35" s="40"/>
      <c r="H35" s="42"/>
      <c r="I35" s="48"/>
      <c r="J35" s="48"/>
      <c r="K35" s="42"/>
      <c r="L35" s="42"/>
      <c r="M35" s="48"/>
      <c r="N35" s="42"/>
      <c r="O35" s="42"/>
      <c r="P35" s="42"/>
      <c r="Q35" s="40"/>
      <c r="S35" s="97" t="s">
        <v>110</v>
      </c>
      <c r="T35" s="167">
        <v>45533</v>
      </c>
    </row>
    <row r="36" spans="1:20">
      <c r="A36" s="39" t="s">
        <v>186</v>
      </c>
      <c r="B36" s="99"/>
      <c r="C36" s="39"/>
      <c r="S36" s="97" t="s">
        <v>111</v>
      </c>
      <c r="T36" s="42">
        <f>_xlfn.DAYS(T35,T34)</f>
        <v>115</v>
      </c>
    </row>
    <row r="37" spans="1:20">
      <c r="A37" s="39" t="s">
        <v>1463</v>
      </c>
      <c r="B37" s="99"/>
      <c r="C37" s="39"/>
    </row>
    <row r="38" spans="1:20">
      <c r="A38" s="39" t="s">
        <v>187</v>
      </c>
      <c r="B38" s="99"/>
      <c r="C38" s="39"/>
      <c r="S38" s="97"/>
    </row>
    <row r="39" spans="1:20">
      <c r="A39" s="39" t="s">
        <v>188</v>
      </c>
      <c r="B39" s="99"/>
      <c r="C39" s="39"/>
      <c r="T39" s="276" t="s">
        <v>189</v>
      </c>
    </row>
    <row r="40" spans="1:20">
      <c r="C40" s="98"/>
    </row>
  </sheetData>
  <sortState xmlns:xlrd2="http://schemas.microsoft.com/office/spreadsheetml/2017/richdata2" ref="A12:AX29">
    <sortCondition descending="1" ref="D12:D29"/>
    <sortCondition ref="A12:A29"/>
  </sortState>
  <mergeCells count="7">
    <mergeCell ref="A3:T3"/>
    <mergeCell ref="A4:T4"/>
    <mergeCell ref="A5:T5"/>
    <mergeCell ref="A6:T6"/>
    <mergeCell ref="G9:M9"/>
    <mergeCell ref="N8:P8"/>
    <mergeCell ref="N9:P9"/>
  </mergeCells>
  <phoneticPr fontId="5" type="noConversion"/>
  <printOptions horizontalCentered="1"/>
  <pageMargins left="0.75" right="0.75" top="0.83" bottom="0.6" header="0.5" footer="0.5"/>
  <pageSetup scale="82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68"/>
  <sheetViews>
    <sheetView zoomScaleNormal="100" workbookViewId="0">
      <pane xSplit="1" ySplit="11" topLeftCell="B12" activePane="bottomRight" state="frozen"/>
      <selection pane="topRight" activeCell="T50" sqref="T50"/>
      <selection pane="bottomLeft" activeCell="T50" sqref="T50"/>
      <selection pane="bottomRight" activeCell="A13" sqref="A13"/>
    </sheetView>
  </sheetViews>
  <sheetFormatPr baseColWidth="10" defaultColWidth="8.83203125" defaultRowHeight="13"/>
  <cols>
    <col min="1" max="1" width="17" customWidth="1"/>
    <col min="2" max="2" width="11.1640625" style="49" bestFit="1" customWidth="1"/>
    <col min="3" max="3" width="2.83203125" customWidth="1"/>
    <col min="4" max="4" width="6.33203125" customWidth="1"/>
    <col min="5" max="5" width="7.33203125" customWidth="1"/>
    <col min="6" max="6" width="1.1640625" customWidth="1"/>
    <col min="7" max="8" width="5.83203125" customWidth="1"/>
    <col min="9" max="10" width="6" customWidth="1"/>
    <col min="11" max="11" width="7.33203125" customWidth="1"/>
    <col min="12" max="12" width="6" customWidth="1"/>
    <col min="13" max="14" width="8.1640625" customWidth="1"/>
    <col min="15" max="16" width="5.33203125" customWidth="1"/>
    <col min="17" max="17" width="5.1640625" customWidth="1"/>
    <col min="18" max="19" width="8.33203125" customWidth="1"/>
    <col min="20" max="20" width="8.83203125" style="77" customWidth="1"/>
    <col min="21" max="21" width="10.33203125" style="178" bestFit="1" customWidth="1"/>
  </cols>
  <sheetData>
    <row r="1" spans="1:26" ht="14">
      <c r="A1" s="1" t="s">
        <v>190</v>
      </c>
      <c r="B1" s="331"/>
      <c r="C1" s="1"/>
      <c r="D1" s="331"/>
      <c r="E1" s="331"/>
      <c r="F1" s="331"/>
      <c r="G1" s="331"/>
      <c r="H1" s="331"/>
      <c r="I1" s="331"/>
      <c r="J1" s="331"/>
      <c r="K1" s="1"/>
      <c r="L1" s="1"/>
      <c r="M1" s="1"/>
      <c r="N1" s="1"/>
      <c r="O1" s="1"/>
      <c r="P1" s="1"/>
      <c r="Q1" s="1"/>
      <c r="R1" s="331"/>
      <c r="S1" s="331"/>
      <c r="U1" s="2" t="s">
        <v>1</v>
      </c>
    </row>
    <row r="2" spans="1:26" ht="14">
      <c r="A2" s="1"/>
      <c r="B2" s="331"/>
      <c r="C2" s="1"/>
      <c r="D2" s="331"/>
      <c r="E2" s="331"/>
      <c r="F2" s="331"/>
      <c r="G2" s="331"/>
      <c r="H2" s="331"/>
      <c r="I2" s="331"/>
      <c r="J2" s="331"/>
      <c r="K2" s="1"/>
      <c r="L2" s="1"/>
      <c r="M2" s="1"/>
      <c r="N2" s="1"/>
      <c r="O2" s="1"/>
      <c r="P2" s="1"/>
      <c r="Q2" s="1"/>
      <c r="R2" s="331"/>
      <c r="S2" s="331"/>
      <c r="U2" s="2" t="s">
        <v>2</v>
      </c>
    </row>
    <row r="3" spans="1:26" ht="14">
      <c r="A3" s="389" t="s">
        <v>191</v>
      </c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  <c r="Q3" s="389"/>
      <c r="R3" s="389"/>
      <c r="S3" s="389"/>
      <c r="T3" s="389"/>
      <c r="U3" s="389"/>
    </row>
    <row r="4" spans="1:26" ht="14">
      <c r="A4" s="389" t="s">
        <v>4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  <c r="P4" s="389"/>
      <c r="Q4" s="389"/>
      <c r="R4" s="389"/>
      <c r="S4" s="389"/>
      <c r="T4" s="389"/>
      <c r="U4" s="389"/>
    </row>
    <row r="5" spans="1:26" ht="15" customHeight="1">
      <c r="A5" s="389" t="s">
        <v>1302</v>
      </c>
      <c r="B5" s="389"/>
      <c r="C5" s="389"/>
      <c r="D5" s="389"/>
      <c r="E5" s="389"/>
      <c r="F5" s="389"/>
      <c r="G5" s="389"/>
      <c r="H5" s="389"/>
      <c r="I5" s="389"/>
      <c r="J5" s="389"/>
      <c r="K5" s="389"/>
      <c r="L5" s="389"/>
      <c r="M5" s="389"/>
      <c r="N5" s="389"/>
      <c r="O5" s="389"/>
      <c r="P5" s="389"/>
      <c r="Q5" s="389"/>
      <c r="R5" s="389"/>
      <c r="S5" s="389"/>
      <c r="T5" s="389"/>
      <c r="U5" s="389"/>
    </row>
    <row r="6" spans="1:26" ht="17.25" customHeight="1">
      <c r="A6" s="389" t="s">
        <v>1625</v>
      </c>
      <c r="B6" s="389"/>
      <c r="C6" s="389"/>
      <c r="D6" s="389"/>
      <c r="E6" s="389"/>
      <c r="F6" s="389"/>
      <c r="G6" s="389"/>
      <c r="H6" s="389"/>
      <c r="I6" s="389"/>
      <c r="J6" s="389"/>
      <c r="K6" s="389"/>
      <c r="L6" s="389"/>
      <c r="M6" s="389"/>
      <c r="N6" s="389"/>
      <c r="O6" s="389"/>
      <c r="P6" s="389"/>
      <c r="Q6" s="389"/>
      <c r="R6" s="389"/>
      <c r="S6" s="389"/>
      <c r="T6" s="389"/>
      <c r="U6" s="389"/>
    </row>
    <row r="7" spans="1:26" ht="8" customHeight="1">
      <c r="A7" s="3"/>
      <c r="B7" s="330"/>
      <c r="C7" s="3"/>
      <c r="D7" s="330"/>
      <c r="E7" s="330"/>
      <c r="F7" s="330"/>
      <c r="G7" s="330"/>
      <c r="H7" s="330"/>
      <c r="I7" s="330"/>
      <c r="J7" s="330"/>
      <c r="K7" s="3"/>
      <c r="L7" s="3"/>
      <c r="M7" s="3"/>
      <c r="N7" s="3"/>
      <c r="O7" s="3"/>
      <c r="P7" s="3"/>
      <c r="Q7" s="3"/>
      <c r="R7" s="330"/>
      <c r="S7" s="330"/>
      <c r="T7" s="3"/>
      <c r="U7" s="244"/>
    </row>
    <row r="8" spans="1:26" ht="14">
      <c r="A8" s="4"/>
      <c r="B8" s="5"/>
      <c r="C8" s="4"/>
      <c r="D8" s="5"/>
      <c r="E8" s="5"/>
      <c r="F8" s="5"/>
      <c r="G8" s="5"/>
      <c r="H8" s="5"/>
      <c r="I8" s="5"/>
      <c r="J8" s="5"/>
      <c r="K8" s="4"/>
      <c r="L8" s="4"/>
      <c r="M8" s="4"/>
      <c r="N8" s="4"/>
      <c r="O8" s="390" t="s">
        <v>5</v>
      </c>
      <c r="P8" s="390"/>
      <c r="Q8" s="390"/>
      <c r="R8" s="5"/>
      <c r="S8" s="5"/>
      <c r="T8" s="5"/>
    </row>
    <row r="9" spans="1:26" ht="15">
      <c r="A9" s="4"/>
      <c r="B9" s="5" t="s">
        <v>192</v>
      </c>
      <c r="C9" s="4"/>
      <c r="D9" s="6" t="s">
        <v>8</v>
      </c>
      <c r="E9" s="6"/>
      <c r="F9" s="5"/>
      <c r="G9" s="6" t="s">
        <v>9</v>
      </c>
      <c r="H9" s="6"/>
      <c r="I9" s="6"/>
      <c r="J9" s="6"/>
      <c r="K9" s="6"/>
      <c r="L9" s="6"/>
      <c r="M9" s="4"/>
      <c r="N9" s="5" t="s">
        <v>118</v>
      </c>
      <c r="O9" s="388" t="s">
        <v>160</v>
      </c>
      <c r="P9" s="388"/>
      <c r="Q9" s="388"/>
      <c r="R9" s="5"/>
      <c r="S9" s="5"/>
      <c r="T9" s="5"/>
      <c r="U9" s="5"/>
    </row>
    <row r="10" spans="1:26" ht="14" customHeight="1">
      <c r="A10" s="3" t="s">
        <v>13</v>
      </c>
      <c r="B10" s="330" t="s">
        <v>119</v>
      </c>
      <c r="C10" s="3" t="s">
        <v>15</v>
      </c>
      <c r="D10" s="330" t="s">
        <v>12</v>
      </c>
      <c r="E10" s="330" t="s">
        <v>16</v>
      </c>
      <c r="F10" s="330"/>
      <c r="G10" s="330" t="s">
        <v>12</v>
      </c>
      <c r="H10" s="330" t="s">
        <v>17</v>
      </c>
      <c r="I10" s="330" t="s">
        <v>1304</v>
      </c>
      <c r="J10" s="330" t="s">
        <v>1305</v>
      </c>
      <c r="K10" s="330" t="s">
        <v>18</v>
      </c>
      <c r="L10" s="330" t="s">
        <v>19</v>
      </c>
      <c r="M10" s="330" t="s">
        <v>20</v>
      </c>
      <c r="N10" s="330" t="s">
        <v>193</v>
      </c>
      <c r="O10" s="330" t="s">
        <v>22</v>
      </c>
      <c r="P10" s="330" t="s">
        <v>23</v>
      </c>
      <c r="Q10" s="330" t="s">
        <v>24</v>
      </c>
      <c r="R10" s="330" t="s">
        <v>161</v>
      </c>
      <c r="S10" s="330" t="s">
        <v>162</v>
      </c>
      <c r="T10" s="330" t="s">
        <v>163</v>
      </c>
      <c r="U10" s="330" t="s">
        <v>164</v>
      </c>
    </row>
    <row r="11" spans="1:26" ht="5" customHeight="1"/>
    <row r="12" spans="1:26" ht="14" customHeight="1">
      <c r="A12" s="387" t="s">
        <v>353</v>
      </c>
      <c r="B12" s="5"/>
      <c r="C12" s="5">
        <v>1</v>
      </c>
      <c r="D12" s="87">
        <v>721.75466393861882</v>
      </c>
      <c r="E12" s="87">
        <v>785.7243621483376</v>
      </c>
      <c r="G12" s="87">
        <v>91.858506457046587</v>
      </c>
      <c r="H12" s="87">
        <v>7.4115665356541252</v>
      </c>
      <c r="I12" s="87">
        <v>61.6694740782332</v>
      </c>
      <c r="J12" s="87">
        <v>30.189032378813398</v>
      </c>
      <c r="K12" s="87">
        <v>0</v>
      </c>
      <c r="L12" s="87">
        <v>0.72992700729926996</v>
      </c>
      <c r="M12" s="78">
        <v>1.086021505376344</v>
      </c>
      <c r="N12" s="87">
        <v>1</v>
      </c>
      <c r="O12" s="87">
        <v>0</v>
      </c>
      <c r="P12" s="87">
        <v>0</v>
      </c>
      <c r="Q12" s="87">
        <v>0</v>
      </c>
      <c r="R12" s="86">
        <v>1.3333333332999999</v>
      </c>
      <c r="S12" s="86">
        <v>3</v>
      </c>
      <c r="T12" s="11">
        <v>1.1499999999999999</v>
      </c>
      <c r="U12" s="5" t="s">
        <v>1307</v>
      </c>
    </row>
    <row r="13" spans="1:26" ht="14" customHeight="1">
      <c r="A13" s="4" t="s">
        <v>125</v>
      </c>
      <c r="B13" s="5" t="s">
        <v>30</v>
      </c>
      <c r="C13" s="5">
        <v>1</v>
      </c>
      <c r="D13" s="87">
        <v>628.373610230179</v>
      </c>
      <c r="E13" s="87">
        <v>656.46145473145782</v>
      </c>
      <c r="F13" s="87"/>
      <c r="G13" s="87">
        <v>95.721326164874569</v>
      </c>
      <c r="H13" s="87">
        <v>2.4865591397849465</v>
      </c>
      <c r="I13" s="87">
        <v>37.97043010752688</v>
      </c>
      <c r="J13" s="87">
        <v>57.750896057347667</v>
      </c>
      <c r="K13" s="87">
        <v>0</v>
      </c>
      <c r="L13" s="87">
        <v>1.7921146953405016</v>
      </c>
      <c r="M13" s="78">
        <v>1.0824175824175823</v>
      </c>
      <c r="N13" s="11">
        <v>1</v>
      </c>
      <c r="O13" s="87">
        <v>0</v>
      </c>
      <c r="P13" s="87">
        <v>0</v>
      </c>
      <c r="Q13" s="87">
        <v>0</v>
      </c>
      <c r="R13" s="86">
        <v>1.3333333332999999</v>
      </c>
      <c r="S13" s="86">
        <v>3</v>
      </c>
      <c r="T13" s="11">
        <v>2.0499999999999998</v>
      </c>
      <c r="U13" s="351" t="s">
        <v>1306</v>
      </c>
      <c r="V13" s="109"/>
      <c r="W13" s="273"/>
      <c r="X13" s="82"/>
      <c r="Y13" s="82"/>
      <c r="Z13" s="77"/>
    </row>
    <row r="14" spans="1:26" ht="14" customHeight="1">
      <c r="A14" s="387" t="s">
        <v>1408</v>
      </c>
      <c r="B14" s="5" t="s">
        <v>30</v>
      </c>
      <c r="C14" s="5">
        <v>1</v>
      </c>
      <c r="D14" s="87">
        <v>617.19729514066501</v>
      </c>
      <c r="E14" s="87">
        <v>654.69677340153453</v>
      </c>
      <c r="G14" s="87">
        <v>94.272237196765502</v>
      </c>
      <c r="H14" s="87">
        <v>5.1662174303683726</v>
      </c>
      <c r="I14" s="87">
        <v>49.640610961365681</v>
      </c>
      <c r="J14" s="87">
        <v>43.530997304582201</v>
      </c>
      <c r="K14" s="87">
        <v>1.10062893081761</v>
      </c>
      <c r="L14" s="87">
        <v>0.5615453728661276</v>
      </c>
      <c r="M14" s="78">
        <v>1.0906801007556675</v>
      </c>
      <c r="N14" s="87">
        <v>1.5</v>
      </c>
      <c r="O14" s="87">
        <v>0</v>
      </c>
      <c r="P14" s="87">
        <v>0</v>
      </c>
      <c r="Q14" s="87">
        <v>0</v>
      </c>
      <c r="R14" s="86">
        <v>1.5</v>
      </c>
      <c r="S14" s="86">
        <v>4</v>
      </c>
      <c r="T14" s="11">
        <v>2.4500000000000002</v>
      </c>
      <c r="U14" s="5" t="s">
        <v>1307</v>
      </c>
    </row>
    <row r="15" spans="1:26" ht="14" customHeight="1">
      <c r="A15" s="4" t="s">
        <v>127</v>
      </c>
      <c r="B15" s="5" t="s">
        <v>30</v>
      </c>
      <c r="C15" s="5">
        <v>1</v>
      </c>
      <c r="D15" s="87">
        <v>604.99158260869547</v>
      </c>
      <c r="E15" s="87">
        <v>690.57862710997438</v>
      </c>
      <c r="F15" s="87"/>
      <c r="G15" s="87">
        <v>87.606473594548532</v>
      </c>
      <c r="H15" s="87">
        <v>11.94633730834753</v>
      </c>
      <c r="I15" s="87">
        <v>61.499148211243607</v>
      </c>
      <c r="J15" s="87">
        <v>25.234241908006812</v>
      </c>
      <c r="K15" s="87">
        <v>0.87308347529812602</v>
      </c>
      <c r="L15" s="87">
        <v>0.44718909710391824</v>
      </c>
      <c r="M15" s="78">
        <v>1.0809523809523809</v>
      </c>
      <c r="N15" s="11">
        <v>1</v>
      </c>
      <c r="O15" s="87">
        <v>40</v>
      </c>
      <c r="P15" s="87">
        <v>0</v>
      </c>
      <c r="Q15" s="87">
        <v>0</v>
      </c>
      <c r="R15" s="86">
        <v>2.3333333333000001</v>
      </c>
      <c r="S15" s="86">
        <v>3</v>
      </c>
      <c r="T15" s="11">
        <v>2</v>
      </c>
      <c r="U15" s="5" t="s">
        <v>1306</v>
      </c>
      <c r="V15" s="11"/>
      <c r="W15" s="273"/>
      <c r="Z15" s="77"/>
    </row>
    <row r="16" spans="1:26" ht="14" customHeight="1">
      <c r="A16" s="387" t="s">
        <v>248</v>
      </c>
      <c r="B16" s="5" t="s">
        <v>30</v>
      </c>
      <c r="C16" s="5">
        <v>1</v>
      </c>
      <c r="D16" s="87">
        <v>560.28632225063939</v>
      </c>
      <c r="E16" s="87">
        <v>598.37402762148326</v>
      </c>
      <c r="F16" s="87"/>
      <c r="G16" s="87">
        <v>93.634799705087261</v>
      </c>
      <c r="H16" s="87">
        <v>6.3652002949127553</v>
      </c>
      <c r="I16" s="87">
        <v>45.834357335954778</v>
      </c>
      <c r="J16" s="87">
        <v>45.858933398869503</v>
      </c>
      <c r="K16" s="87">
        <v>1.9415089702629642</v>
      </c>
      <c r="L16" s="87">
        <v>0</v>
      </c>
      <c r="M16" s="78">
        <v>1.0926430517711172</v>
      </c>
      <c r="N16" s="86">
        <v>1</v>
      </c>
      <c r="O16" s="87">
        <v>0</v>
      </c>
      <c r="P16" s="87">
        <v>0</v>
      </c>
      <c r="Q16" s="87">
        <v>0</v>
      </c>
      <c r="R16" s="86">
        <v>1.3333333332999999</v>
      </c>
      <c r="S16" s="86">
        <v>3</v>
      </c>
      <c r="T16" s="11">
        <v>2.2380952380952381</v>
      </c>
      <c r="U16" s="5" t="s">
        <v>1307</v>
      </c>
      <c r="V16" s="11"/>
      <c r="W16" s="273"/>
      <c r="Z16" s="82"/>
    </row>
    <row r="17" spans="1:26" ht="14" customHeight="1">
      <c r="A17" s="387" t="s">
        <v>124</v>
      </c>
      <c r="B17" s="5" t="s">
        <v>30</v>
      </c>
      <c r="C17" s="5">
        <v>1</v>
      </c>
      <c r="D17" s="87">
        <v>542.05128184143211</v>
      </c>
      <c r="E17" s="87">
        <v>577.78607877237835</v>
      </c>
      <c r="F17" s="87"/>
      <c r="G17" s="87">
        <v>93.815220157800979</v>
      </c>
      <c r="H17" s="87">
        <v>6.1847798421990348</v>
      </c>
      <c r="I17" s="87">
        <v>46.780351234410801</v>
      </c>
      <c r="J17" s="87">
        <v>44.998727411555109</v>
      </c>
      <c r="K17" s="87">
        <v>2.0361415118350727</v>
      </c>
      <c r="L17" s="87">
        <v>0</v>
      </c>
      <c r="M17" s="78">
        <v>1.0865853658536586</v>
      </c>
      <c r="N17" s="11">
        <v>1</v>
      </c>
      <c r="O17" s="87">
        <v>0</v>
      </c>
      <c r="P17" s="87">
        <v>0</v>
      </c>
      <c r="Q17" s="87">
        <v>0</v>
      </c>
      <c r="R17" s="86">
        <v>2.1666666666999999</v>
      </c>
      <c r="S17" s="86">
        <v>3</v>
      </c>
      <c r="T17" s="11">
        <v>1.8695652173913044</v>
      </c>
      <c r="U17" s="351" t="s">
        <v>1306</v>
      </c>
      <c r="V17" s="11"/>
      <c r="W17" s="11"/>
      <c r="Z17" s="77"/>
    </row>
    <row r="18" spans="1:26" ht="14" customHeight="1">
      <c r="A18" s="4" t="s">
        <v>323</v>
      </c>
      <c r="B18" s="5" t="s">
        <v>30</v>
      </c>
      <c r="C18" s="5">
        <v>1</v>
      </c>
      <c r="D18" s="87">
        <v>535.43372685421991</v>
      </c>
      <c r="E18" s="87">
        <v>576.02139744245505</v>
      </c>
      <c r="F18" s="87"/>
      <c r="G18" s="87">
        <v>92.953791166709223</v>
      </c>
      <c r="H18" s="87">
        <v>7.0462088332907848</v>
      </c>
      <c r="I18" s="87">
        <v>68.036762828695444</v>
      </c>
      <c r="J18" s="87">
        <v>24.91702833801379</v>
      </c>
      <c r="K18" s="87">
        <v>0</v>
      </c>
      <c r="L18" s="87">
        <v>0</v>
      </c>
      <c r="M18" s="78">
        <v>1.0901126408010011</v>
      </c>
      <c r="N18" s="11">
        <v>1</v>
      </c>
      <c r="O18" s="87">
        <v>0</v>
      </c>
      <c r="P18" s="87">
        <v>0</v>
      </c>
      <c r="Q18" s="87">
        <v>0</v>
      </c>
      <c r="R18" s="86">
        <v>2.3333333333000001</v>
      </c>
      <c r="S18" s="86">
        <v>2</v>
      </c>
      <c r="T18" s="11">
        <v>2.2857142857142856</v>
      </c>
      <c r="U18" s="107" t="s">
        <v>1306</v>
      </c>
      <c r="V18" s="11"/>
      <c r="W18" s="273"/>
      <c r="Z18" s="77"/>
    </row>
    <row r="19" spans="1:26" ht="14" customHeight="1">
      <c r="A19" s="387" t="s">
        <v>133</v>
      </c>
      <c r="B19" s="5" t="s">
        <v>30</v>
      </c>
      <c r="C19" s="5">
        <v>1</v>
      </c>
      <c r="D19" s="87">
        <v>528.37500153452675</v>
      </c>
      <c r="E19" s="87">
        <v>579.99193043478249</v>
      </c>
      <c r="F19" s="87"/>
      <c r="G19" s="87">
        <v>91.100405679513187</v>
      </c>
      <c r="H19" s="87">
        <v>8.341784989858013</v>
      </c>
      <c r="I19" s="87">
        <v>45.638945233265723</v>
      </c>
      <c r="J19" s="87">
        <v>45.461460446247465</v>
      </c>
      <c r="K19" s="87">
        <v>0</v>
      </c>
      <c r="L19" s="87">
        <v>0.55780933062880322</v>
      </c>
      <c r="M19" s="78">
        <v>1.0916442048517521</v>
      </c>
      <c r="N19" s="11">
        <v>1</v>
      </c>
      <c r="O19" s="87">
        <v>0</v>
      </c>
      <c r="P19" s="87">
        <v>0</v>
      </c>
      <c r="Q19" s="87">
        <v>0</v>
      </c>
      <c r="R19" s="86">
        <v>1</v>
      </c>
      <c r="S19" s="86">
        <v>3</v>
      </c>
      <c r="T19" s="11">
        <v>3.925925925925926</v>
      </c>
      <c r="U19" s="87" t="s">
        <v>1306</v>
      </c>
      <c r="V19" s="11"/>
      <c r="W19" s="273"/>
      <c r="Z19" s="77"/>
    </row>
    <row r="20" spans="1:26" ht="14" customHeight="1">
      <c r="A20" s="387" t="s">
        <v>126</v>
      </c>
      <c r="B20" s="5" t="s">
        <v>30</v>
      </c>
      <c r="C20" s="5">
        <v>1</v>
      </c>
      <c r="D20" s="87">
        <v>509.25762046035794</v>
      </c>
      <c r="E20" s="87">
        <v>530.87496675191801</v>
      </c>
      <c r="G20" s="87">
        <v>95.927977839335185</v>
      </c>
      <c r="H20" s="87">
        <v>4.0720221606648206</v>
      </c>
      <c r="I20" s="87">
        <v>57.728531855955687</v>
      </c>
      <c r="J20" s="87">
        <v>38.199445983379505</v>
      </c>
      <c r="K20" s="87">
        <v>0</v>
      </c>
      <c r="L20" s="87">
        <v>0</v>
      </c>
      <c r="M20" s="78">
        <v>1.0827943078913325</v>
      </c>
      <c r="N20" s="87">
        <v>1</v>
      </c>
      <c r="O20" s="87">
        <v>0</v>
      </c>
      <c r="P20" s="87">
        <v>0</v>
      </c>
      <c r="Q20" s="87">
        <v>0</v>
      </c>
      <c r="R20" s="86">
        <v>1.5</v>
      </c>
      <c r="S20" s="86">
        <v>2</v>
      </c>
      <c r="T20" s="11">
        <v>4.4000000000000004</v>
      </c>
      <c r="U20" s="5" t="s">
        <v>1307</v>
      </c>
    </row>
    <row r="21" spans="1:26" ht="14" customHeight="1">
      <c r="A21" s="4" t="s">
        <v>129</v>
      </c>
      <c r="B21" s="5" t="s">
        <v>30</v>
      </c>
      <c r="C21" s="5">
        <v>1</v>
      </c>
      <c r="D21" s="87">
        <v>508.52233657288997</v>
      </c>
      <c r="E21" s="87">
        <v>608.37388849104843</v>
      </c>
      <c r="F21" s="87"/>
      <c r="G21" s="87">
        <v>83.587140439932313</v>
      </c>
      <c r="H21" s="87">
        <v>16.412859560067684</v>
      </c>
      <c r="I21" s="87">
        <v>76.408025138989615</v>
      </c>
      <c r="J21" s="87">
        <v>7.1791153009427138</v>
      </c>
      <c r="K21" s="87">
        <v>0</v>
      </c>
      <c r="L21" s="87">
        <v>0</v>
      </c>
      <c r="M21" s="78">
        <v>1.0773195876288659</v>
      </c>
      <c r="N21" s="11">
        <v>1</v>
      </c>
      <c r="O21" s="87">
        <v>0</v>
      </c>
      <c r="P21" s="87">
        <v>0</v>
      </c>
      <c r="Q21" s="87">
        <v>0</v>
      </c>
      <c r="R21" s="86">
        <v>1</v>
      </c>
      <c r="S21" s="86">
        <v>3</v>
      </c>
      <c r="T21" s="11">
        <v>0.55000000000000004</v>
      </c>
      <c r="U21" s="87" t="s">
        <v>1307</v>
      </c>
      <c r="V21" s="8"/>
      <c r="W21" s="8"/>
      <c r="Z21" s="77"/>
    </row>
    <row r="22" spans="1:26" ht="14" customHeight="1">
      <c r="A22" s="4" t="s">
        <v>373</v>
      </c>
      <c r="B22" s="5"/>
      <c r="C22" s="5">
        <v>1</v>
      </c>
      <c r="D22" s="87">
        <v>470.2875744245523</v>
      </c>
      <c r="E22" s="87">
        <v>539.40425984654735</v>
      </c>
      <c r="G22" s="87">
        <v>87.186477644492896</v>
      </c>
      <c r="H22" s="87">
        <v>12.813522355507089</v>
      </c>
      <c r="I22" s="87">
        <v>75.190839694656489</v>
      </c>
      <c r="J22" s="87">
        <v>11.995637949836425</v>
      </c>
      <c r="K22" s="87">
        <v>0</v>
      </c>
      <c r="L22" s="87">
        <v>0</v>
      </c>
      <c r="M22" s="78">
        <v>1.0832266325224071</v>
      </c>
      <c r="N22" s="87">
        <v>1</v>
      </c>
      <c r="O22" s="87">
        <v>0</v>
      </c>
      <c r="P22" s="87">
        <v>0</v>
      </c>
      <c r="Q22" s="87">
        <v>0</v>
      </c>
      <c r="R22" s="86">
        <v>1.5</v>
      </c>
      <c r="S22" s="86">
        <v>3</v>
      </c>
      <c r="T22" s="11">
        <v>2.3199999999999998</v>
      </c>
      <c r="U22" s="5" t="s">
        <v>1307</v>
      </c>
    </row>
    <row r="23" spans="1:26" ht="14" customHeight="1">
      <c r="A23" s="4" t="s">
        <v>1404</v>
      </c>
      <c r="B23" s="5"/>
      <c r="C23" s="5">
        <v>1</v>
      </c>
      <c r="D23" s="87">
        <v>463.96413299232728</v>
      </c>
      <c r="E23" s="87">
        <v>476.46395907928382</v>
      </c>
      <c r="G23" s="87">
        <v>97.376543209876544</v>
      </c>
      <c r="H23" s="87">
        <v>2.6234567901234569</v>
      </c>
      <c r="I23" s="87">
        <v>48.456790123456791</v>
      </c>
      <c r="J23" s="87">
        <v>48.919753086419753</v>
      </c>
      <c r="K23" s="87">
        <v>0</v>
      </c>
      <c r="L23" s="87">
        <v>0</v>
      </c>
      <c r="M23" s="78">
        <v>1.0842857142857143</v>
      </c>
      <c r="N23" s="87">
        <v>1.5</v>
      </c>
      <c r="O23" s="87">
        <v>0</v>
      </c>
      <c r="P23" s="87">
        <v>0</v>
      </c>
      <c r="Q23" s="87">
        <v>0</v>
      </c>
      <c r="R23" s="86">
        <v>1.1666666667000001</v>
      </c>
      <c r="S23" s="86">
        <v>3</v>
      </c>
      <c r="T23" s="11">
        <v>2.5</v>
      </c>
      <c r="U23" s="5" t="s">
        <v>1313</v>
      </c>
    </row>
    <row r="24" spans="1:26" ht="14" customHeight="1">
      <c r="A24" s="4" t="s">
        <v>1405</v>
      </c>
      <c r="B24" s="5" t="s">
        <v>30</v>
      </c>
      <c r="C24" s="5">
        <v>1</v>
      </c>
      <c r="D24" s="87">
        <v>458.9642025575447</v>
      </c>
      <c r="E24" s="87">
        <v>514.11049411764702</v>
      </c>
      <c r="G24" s="87">
        <v>89.273455377574379</v>
      </c>
      <c r="H24" s="87">
        <v>10.72654462242563</v>
      </c>
      <c r="I24" s="87">
        <v>67.991990846681915</v>
      </c>
      <c r="J24" s="87">
        <v>21.28146453089245</v>
      </c>
      <c r="K24" s="87">
        <v>0</v>
      </c>
      <c r="L24" s="87">
        <v>0</v>
      </c>
      <c r="M24" s="78">
        <v>1.0797297297297297</v>
      </c>
      <c r="N24" s="87">
        <v>1</v>
      </c>
      <c r="O24" s="87">
        <v>0</v>
      </c>
      <c r="P24" s="87">
        <v>0</v>
      </c>
      <c r="Q24" s="87">
        <v>0</v>
      </c>
      <c r="R24" s="86">
        <v>0.66666666669999997</v>
      </c>
      <c r="S24" s="86">
        <v>3</v>
      </c>
      <c r="T24" s="11">
        <v>0.28000000000000003</v>
      </c>
      <c r="U24" s="5" t="s">
        <v>1306</v>
      </c>
    </row>
    <row r="25" spans="1:26" ht="14" customHeight="1">
      <c r="A25" s="387" t="s">
        <v>298</v>
      </c>
      <c r="B25" s="5" t="s">
        <v>30</v>
      </c>
      <c r="C25" s="5">
        <v>1</v>
      </c>
      <c r="D25" s="9">
        <v>448.2290578005115</v>
      </c>
      <c r="E25" s="9">
        <v>485.58147928388752</v>
      </c>
      <c r="F25" s="9"/>
      <c r="G25" s="9">
        <v>92.307692307692307</v>
      </c>
      <c r="H25" s="9">
        <v>6.2386432465172623</v>
      </c>
      <c r="I25" s="9">
        <v>47.395517867958809</v>
      </c>
      <c r="J25" s="9">
        <v>39.763779527559052</v>
      </c>
      <c r="K25" s="9">
        <v>5.1483949121744397</v>
      </c>
      <c r="L25" s="9">
        <v>1.45366444579043</v>
      </c>
      <c r="M25" s="10">
        <v>1.0884450784593438</v>
      </c>
      <c r="N25" s="11">
        <v>1.5</v>
      </c>
      <c r="O25" s="5">
        <v>0</v>
      </c>
      <c r="P25" s="5">
        <v>10</v>
      </c>
      <c r="Q25" s="5">
        <v>0</v>
      </c>
      <c r="R25" s="11">
        <v>1.5</v>
      </c>
      <c r="S25" s="11">
        <v>2</v>
      </c>
      <c r="T25" s="11">
        <v>2.9</v>
      </c>
      <c r="U25" s="5" t="s">
        <v>1310</v>
      </c>
      <c r="V25" s="273"/>
      <c r="W25" s="273"/>
      <c r="Z25" s="77"/>
    </row>
    <row r="26" spans="1:26" ht="14" customHeight="1">
      <c r="A26" s="4" t="s">
        <v>265</v>
      </c>
      <c r="B26" s="5" t="s">
        <v>30</v>
      </c>
      <c r="C26" s="5">
        <v>1</v>
      </c>
      <c r="D26" s="9">
        <v>446.02320613810735</v>
      </c>
      <c r="E26" s="9">
        <v>514.69872122762138</v>
      </c>
      <c r="F26" s="9"/>
      <c r="G26" s="9">
        <v>86.657142857142858</v>
      </c>
      <c r="H26" s="9">
        <v>11.342857142857143</v>
      </c>
      <c r="I26" s="9">
        <v>78.771428571428572</v>
      </c>
      <c r="J26" s="9">
        <v>7.8857142857142843</v>
      </c>
      <c r="K26" s="9">
        <v>0</v>
      </c>
      <c r="L26" s="9">
        <v>2</v>
      </c>
      <c r="M26" s="10">
        <v>1.0782608695652174</v>
      </c>
      <c r="N26" s="11">
        <v>1</v>
      </c>
      <c r="O26" s="9">
        <v>0</v>
      </c>
      <c r="P26" s="9">
        <v>0</v>
      </c>
      <c r="Q26" s="9">
        <v>0</v>
      </c>
      <c r="R26" s="11">
        <v>1.1666666667000001</v>
      </c>
      <c r="S26" s="11">
        <v>4</v>
      </c>
      <c r="T26" s="11">
        <v>0.88</v>
      </c>
      <c r="U26" s="87" t="s">
        <v>1307</v>
      </c>
      <c r="V26" s="11"/>
      <c r="W26" s="273"/>
      <c r="Z26" s="77"/>
    </row>
    <row r="27" spans="1:26" ht="14" customHeight="1">
      <c r="A27" s="4" t="s">
        <v>1402</v>
      </c>
      <c r="B27" s="5" t="s">
        <v>30</v>
      </c>
      <c r="C27" s="5">
        <v>1</v>
      </c>
      <c r="D27" s="87">
        <v>442.78795703324801</v>
      </c>
      <c r="E27" s="87">
        <v>491.75786393861893</v>
      </c>
      <c r="G27" s="87">
        <v>90.041866028708114</v>
      </c>
      <c r="H27" s="87">
        <v>9.9581339712918648</v>
      </c>
      <c r="I27" s="87">
        <v>76.734449760765543</v>
      </c>
      <c r="J27" s="87">
        <v>13.307416267942582</v>
      </c>
      <c r="K27" s="87">
        <v>0</v>
      </c>
      <c r="L27" s="87">
        <v>0</v>
      </c>
      <c r="M27" s="78">
        <v>1.0760401721664277</v>
      </c>
      <c r="N27" s="87">
        <v>1</v>
      </c>
      <c r="O27" s="87">
        <v>0</v>
      </c>
      <c r="P27" s="87">
        <v>0</v>
      </c>
      <c r="Q27" s="87">
        <v>0</v>
      </c>
      <c r="R27" s="86">
        <v>0.66666666669999997</v>
      </c>
      <c r="S27" s="86">
        <v>2</v>
      </c>
      <c r="T27" s="11">
        <v>1.2</v>
      </c>
      <c r="U27" s="5" t="s">
        <v>1306</v>
      </c>
    </row>
    <row r="28" spans="1:26" ht="14" customHeight="1">
      <c r="A28" s="4" t="s">
        <v>1411</v>
      </c>
      <c r="B28" s="5"/>
      <c r="C28" s="5">
        <v>1</v>
      </c>
      <c r="D28" s="9">
        <v>437.05274271099734</v>
      </c>
      <c r="E28" s="9">
        <v>511.31641534526852</v>
      </c>
      <c r="F28" s="9"/>
      <c r="G28" s="9">
        <v>85.47598504457865</v>
      </c>
      <c r="H28" s="9">
        <v>11.84929536957147</v>
      </c>
      <c r="I28" s="9">
        <v>75.611159045153869</v>
      </c>
      <c r="J28" s="9">
        <v>9.8648259994247915</v>
      </c>
      <c r="K28" s="9">
        <v>0</v>
      </c>
      <c r="L28" s="9">
        <v>2.6747195858498705</v>
      </c>
      <c r="M28" s="10">
        <v>1.0951156812339331</v>
      </c>
      <c r="N28" s="11">
        <v>1</v>
      </c>
      <c r="O28" s="9">
        <v>20</v>
      </c>
      <c r="P28" s="9">
        <v>10</v>
      </c>
      <c r="Q28" s="9">
        <v>0</v>
      </c>
      <c r="R28" s="11">
        <v>2.1666666666999999</v>
      </c>
      <c r="S28" s="11">
        <v>2</v>
      </c>
      <c r="T28" s="11">
        <v>2.25</v>
      </c>
      <c r="U28" s="87" t="s">
        <v>1306</v>
      </c>
      <c r="V28" s="11"/>
      <c r="W28" s="273"/>
      <c r="Z28" s="82"/>
    </row>
    <row r="29" spans="1:26" ht="14" customHeight="1">
      <c r="A29" s="387" t="s">
        <v>132</v>
      </c>
      <c r="B29" s="5" t="s">
        <v>30</v>
      </c>
      <c r="C29" s="5">
        <v>1</v>
      </c>
      <c r="D29" s="87">
        <v>432.19986905370837</v>
      </c>
      <c r="E29" s="87">
        <v>454.25838567774935</v>
      </c>
      <c r="G29" s="87">
        <v>95.144059566202657</v>
      </c>
      <c r="H29" s="87">
        <v>4.4350922628682428</v>
      </c>
      <c r="I29" s="87">
        <v>56.102298478471994</v>
      </c>
      <c r="J29" s="87">
        <v>39.041761087730656</v>
      </c>
      <c r="K29" s="87">
        <v>0</v>
      </c>
      <c r="L29" s="87">
        <v>0.42084817092910332</v>
      </c>
      <c r="M29" s="78">
        <v>1.0926829268292682</v>
      </c>
      <c r="N29" s="87">
        <v>1</v>
      </c>
      <c r="O29" s="87">
        <v>0</v>
      </c>
      <c r="P29" s="87">
        <v>0</v>
      </c>
      <c r="Q29" s="87">
        <v>0</v>
      </c>
      <c r="R29" s="86">
        <v>0.83333333330000003</v>
      </c>
      <c r="S29" s="86">
        <v>2</v>
      </c>
      <c r="T29" s="11">
        <v>2.75</v>
      </c>
      <c r="U29" s="5" t="s">
        <v>1306</v>
      </c>
    </row>
    <row r="30" spans="1:26" ht="14" customHeight="1">
      <c r="A30" s="387" t="s">
        <v>130</v>
      </c>
      <c r="B30" s="5" t="s">
        <v>30</v>
      </c>
      <c r="C30" s="5">
        <v>1</v>
      </c>
      <c r="D30" s="9">
        <v>426.17054117647058</v>
      </c>
      <c r="E30" s="9">
        <v>493.22843171355498</v>
      </c>
      <c r="F30" s="9"/>
      <c r="G30" s="9">
        <v>86.404293381037562</v>
      </c>
      <c r="H30" s="9">
        <v>13.446630888491354</v>
      </c>
      <c r="I30" s="9">
        <v>72.063208109719739</v>
      </c>
      <c r="J30" s="9">
        <v>14.34108527131783</v>
      </c>
      <c r="K30" s="9">
        <v>0</v>
      </c>
      <c r="L30" s="9">
        <v>0.1490757304710793</v>
      </c>
      <c r="M30" s="10">
        <v>1.0865633074935401</v>
      </c>
      <c r="N30" s="11">
        <v>1</v>
      </c>
      <c r="O30" s="5">
        <v>0</v>
      </c>
      <c r="P30" s="5">
        <v>0</v>
      </c>
      <c r="Q30" s="5">
        <v>0</v>
      </c>
      <c r="R30" s="11">
        <v>1.8333333332999999</v>
      </c>
      <c r="S30" s="11">
        <v>2</v>
      </c>
      <c r="T30" s="11">
        <v>1.3461538461538463</v>
      </c>
      <c r="U30" s="351" t="s">
        <v>1310</v>
      </c>
      <c r="V30" s="273"/>
      <c r="W30" s="273"/>
      <c r="Z30" s="77"/>
    </row>
    <row r="31" spans="1:26" ht="14" customHeight="1">
      <c r="A31" s="387" t="s">
        <v>254</v>
      </c>
      <c r="B31" s="5" t="s">
        <v>30</v>
      </c>
      <c r="C31" s="5">
        <v>1</v>
      </c>
      <c r="D31" s="9">
        <v>406.46493299232736</v>
      </c>
      <c r="E31" s="9">
        <v>443.22912736572886</v>
      </c>
      <c r="F31" s="9"/>
      <c r="G31" s="9">
        <v>91.705374917053746</v>
      </c>
      <c r="H31" s="9">
        <v>8.2946250829462507</v>
      </c>
      <c r="I31" s="9">
        <v>76.443264764432641</v>
      </c>
      <c r="J31" s="9">
        <v>15.2621101526211</v>
      </c>
      <c r="K31" s="9">
        <v>0</v>
      </c>
      <c r="L31" s="9">
        <v>0</v>
      </c>
      <c r="M31" s="10">
        <v>1.083743842364532</v>
      </c>
      <c r="N31" s="11">
        <v>1</v>
      </c>
      <c r="O31" s="5">
        <v>0</v>
      </c>
      <c r="P31" s="5">
        <v>0</v>
      </c>
      <c r="Q31" s="5">
        <v>0</v>
      </c>
      <c r="R31" s="11">
        <v>0.66666666669999997</v>
      </c>
      <c r="S31" s="11">
        <v>3</v>
      </c>
      <c r="T31" s="11">
        <v>2.5</v>
      </c>
      <c r="U31" s="107" t="s">
        <v>1307</v>
      </c>
      <c r="V31" s="11"/>
      <c r="W31" s="273"/>
      <c r="Z31" s="77"/>
    </row>
    <row r="32" spans="1:26" ht="14" customHeight="1">
      <c r="A32" s="4" t="s">
        <v>339</v>
      </c>
      <c r="B32" s="5"/>
      <c r="C32" s="5">
        <v>1</v>
      </c>
      <c r="D32" s="87">
        <v>404.25908132992328</v>
      </c>
      <c r="E32" s="87">
        <v>515.8751754475702</v>
      </c>
      <c r="G32" s="87">
        <v>78.363740022805032</v>
      </c>
      <c r="H32" s="87">
        <v>21.636259977194982</v>
      </c>
      <c r="I32" s="87">
        <v>74.971493728620302</v>
      </c>
      <c r="J32" s="87">
        <v>3.3922462941847207</v>
      </c>
      <c r="K32" s="87">
        <v>0</v>
      </c>
      <c r="L32" s="87">
        <v>0</v>
      </c>
      <c r="M32" s="78">
        <v>1.0892857142857144</v>
      </c>
      <c r="N32" s="87">
        <v>1</v>
      </c>
      <c r="O32" s="87">
        <v>0</v>
      </c>
      <c r="P32" s="87">
        <v>20</v>
      </c>
      <c r="Q32" s="87">
        <v>0</v>
      </c>
      <c r="R32" s="86">
        <v>1</v>
      </c>
      <c r="S32" s="86">
        <v>2</v>
      </c>
      <c r="T32" s="11">
        <v>2.1</v>
      </c>
      <c r="U32" s="5" t="s">
        <v>1310</v>
      </c>
    </row>
    <row r="33" spans="1:26" ht="14" customHeight="1">
      <c r="A33" s="4" t="s">
        <v>267</v>
      </c>
      <c r="B33" s="5" t="s">
        <v>30</v>
      </c>
      <c r="C33" s="5">
        <v>1</v>
      </c>
      <c r="D33" s="9">
        <v>385.58287058823527</v>
      </c>
      <c r="E33" s="9">
        <v>400.72971867007669</v>
      </c>
      <c r="F33" s="9"/>
      <c r="G33" s="9">
        <v>96.220183486238525</v>
      </c>
      <c r="H33" s="9">
        <v>2.6055045871559632</v>
      </c>
      <c r="I33" s="9">
        <v>38.825688073394495</v>
      </c>
      <c r="J33" s="9">
        <v>54.642201834862391</v>
      </c>
      <c r="K33" s="9">
        <v>2.7522935779816518</v>
      </c>
      <c r="L33" s="9">
        <v>1.1743119266055047</v>
      </c>
      <c r="M33" s="10">
        <v>1.0894495412844036</v>
      </c>
      <c r="N33" s="11">
        <v>1.5</v>
      </c>
      <c r="O33" s="5">
        <v>10</v>
      </c>
      <c r="P33" s="5">
        <v>0</v>
      </c>
      <c r="Q33" s="5">
        <v>0</v>
      </c>
      <c r="R33" s="11">
        <v>1.1666666667000001</v>
      </c>
      <c r="S33" s="11">
        <v>3</v>
      </c>
      <c r="T33" s="11">
        <v>1.56</v>
      </c>
      <c r="U33" s="5" t="s">
        <v>1307</v>
      </c>
      <c r="V33" s="11"/>
      <c r="W33" s="273"/>
      <c r="Z33" s="77"/>
    </row>
    <row r="34" spans="1:26" ht="14" customHeight="1">
      <c r="A34" s="4" t="s">
        <v>1406</v>
      </c>
      <c r="B34" s="5" t="s">
        <v>30</v>
      </c>
      <c r="C34" s="5">
        <v>1</v>
      </c>
      <c r="D34" s="87">
        <v>378.08297493606136</v>
      </c>
      <c r="E34" s="87">
        <v>427.93522250639387</v>
      </c>
      <c r="G34" s="87">
        <v>88.350515463917517</v>
      </c>
      <c r="H34" s="87">
        <v>11.649484536082474</v>
      </c>
      <c r="I34" s="87">
        <v>71.13402061855669</v>
      </c>
      <c r="J34" s="87">
        <v>17.21649484536082</v>
      </c>
      <c r="K34" s="87">
        <v>0</v>
      </c>
      <c r="L34" s="87">
        <v>0</v>
      </c>
      <c r="M34" s="353" t="s">
        <v>31</v>
      </c>
      <c r="N34" s="87"/>
      <c r="O34" s="87">
        <v>0</v>
      </c>
      <c r="P34" s="87">
        <v>0</v>
      </c>
      <c r="Q34" s="87">
        <v>0</v>
      </c>
      <c r="R34" s="86">
        <v>2.3333333333000001</v>
      </c>
      <c r="S34" s="86">
        <v>3</v>
      </c>
      <c r="T34" s="11" t="s">
        <v>31</v>
      </c>
      <c r="U34" s="5" t="s">
        <v>1306</v>
      </c>
    </row>
    <row r="35" spans="1:26" s="82" customFormat="1" ht="14" customHeight="1">
      <c r="A35" s="4" t="s">
        <v>136</v>
      </c>
      <c r="B35" s="5" t="s">
        <v>30</v>
      </c>
      <c r="C35" s="5">
        <v>1</v>
      </c>
      <c r="D35" s="87">
        <v>376.90652071611248</v>
      </c>
      <c r="E35" s="87">
        <v>465.28764398976978</v>
      </c>
      <c r="F35" s="87"/>
      <c r="G35" s="87">
        <v>81.005056890012639</v>
      </c>
      <c r="H35" s="87">
        <v>16.49810366624526</v>
      </c>
      <c r="I35" s="87">
        <v>71.049304677623255</v>
      </c>
      <c r="J35" s="87">
        <v>9.9557522123893811</v>
      </c>
      <c r="K35" s="87">
        <v>0</v>
      </c>
      <c r="L35" s="87">
        <v>2.4968394437420987</v>
      </c>
      <c r="M35" s="78">
        <v>1.0817790530846485</v>
      </c>
      <c r="N35" s="11">
        <v>1</v>
      </c>
      <c r="O35" s="87">
        <v>0</v>
      </c>
      <c r="P35" s="87">
        <v>20</v>
      </c>
      <c r="Q35" s="87">
        <v>0</v>
      </c>
      <c r="R35" s="86">
        <v>1.5</v>
      </c>
      <c r="S35" s="86">
        <v>2</v>
      </c>
      <c r="T35" s="11">
        <v>2.0909090909090908</v>
      </c>
      <c r="U35" s="351" t="s">
        <v>1306</v>
      </c>
      <c r="V35" s="11"/>
      <c r="W35" s="273"/>
      <c r="X35"/>
      <c r="Y35"/>
      <c r="Z35" s="77"/>
    </row>
    <row r="36" spans="1:26" ht="14" customHeight="1">
      <c r="A36" s="4" t="s">
        <v>199</v>
      </c>
      <c r="B36" s="5" t="s">
        <v>30</v>
      </c>
      <c r="C36" s="5">
        <v>1</v>
      </c>
      <c r="D36" s="87">
        <v>373.96538516624037</v>
      </c>
      <c r="E36" s="87">
        <v>380.58294015345263</v>
      </c>
      <c r="G36" s="87">
        <v>98.261205564142202</v>
      </c>
      <c r="H36" s="87">
        <v>1.7387944358578056</v>
      </c>
      <c r="I36" s="87">
        <v>55.950540958268938</v>
      </c>
      <c r="J36" s="87">
        <v>42.310664605873264</v>
      </c>
      <c r="K36" s="87">
        <v>0</v>
      </c>
      <c r="L36" s="87">
        <v>0</v>
      </c>
      <c r="M36" s="78">
        <v>1.0802213001383125</v>
      </c>
      <c r="N36" s="87">
        <v>1</v>
      </c>
      <c r="O36" s="87">
        <v>0</v>
      </c>
      <c r="P36" s="87">
        <v>0</v>
      </c>
      <c r="Q36" s="87">
        <v>0</v>
      </c>
      <c r="R36" s="86">
        <v>1.3333333332999999</v>
      </c>
      <c r="S36" s="86">
        <v>3</v>
      </c>
      <c r="T36" s="11">
        <v>1.3333333333333333</v>
      </c>
      <c r="U36" s="5" t="s">
        <v>1306</v>
      </c>
    </row>
    <row r="37" spans="1:26" s="77" customFormat="1" ht="14" customHeight="1">
      <c r="A37" s="4" t="s">
        <v>1400</v>
      </c>
      <c r="B37" s="5"/>
      <c r="C37" s="5">
        <v>1</v>
      </c>
      <c r="D37" s="87">
        <v>371.31836317135549</v>
      </c>
      <c r="E37" s="87">
        <v>403.22968388746801</v>
      </c>
      <c r="F37"/>
      <c r="G37" s="87">
        <v>92.086068563092624</v>
      </c>
      <c r="H37" s="87">
        <v>6.6010211524434714</v>
      </c>
      <c r="I37" s="87">
        <v>51.057622173595909</v>
      </c>
      <c r="J37" s="87">
        <v>41.028446389496715</v>
      </c>
      <c r="K37" s="87">
        <v>0</v>
      </c>
      <c r="L37" s="87">
        <v>1.3129102844638949</v>
      </c>
      <c r="M37" s="78">
        <v>1.0821382007822686</v>
      </c>
      <c r="N37" s="87">
        <v>1</v>
      </c>
      <c r="O37" s="87">
        <v>0</v>
      </c>
      <c r="P37" s="87">
        <v>0</v>
      </c>
      <c r="Q37" s="87">
        <v>0</v>
      </c>
      <c r="R37" s="86">
        <v>2</v>
      </c>
      <c r="S37" s="86">
        <v>3</v>
      </c>
      <c r="T37" s="11">
        <v>1.6</v>
      </c>
      <c r="U37" s="5" t="s">
        <v>1310</v>
      </c>
      <c r="V37"/>
      <c r="W37"/>
      <c r="X37"/>
      <c r="Y37"/>
      <c r="Z37"/>
    </row>
    <row r="38" spans="1:26" s="77" customFormat="1" ht="14" customHeight="1">
      <c r="A38" s="4" t="s">
        <v>1403</v>
      </c>
      <c r="B38" s="5"/>
      <c r="C38" s="5">
        <v>1</v>
      </c>
      <c r="D38" s="87">
        <v>345.14225677749357</v>
      </c>
      <c r="E38" s="87">
        <v>366.61254629156008</v>
      </c>
      <c r="F38"/>
      <c r="G38" s="87">
        <v>94.143602085840357</v>
      </c>
      <c r="H38" s="87">
        <v>5.8563979141596469</v>
      </c>
      <c r="I38" s="87">
        <v>63.578018451664661</v>
      </c>
      <c r="J38" s="87">
        <v>30.565583634175692</v>
      </c>
      <c r="K38" s="87">
        <v>0</v>
      </c>
      <c r="L38" s="87">
        <v>0</v>
      </c>
      <c r="M38" s="78">
        <v>1.0713391739674594</v>
      </c>
      <c r="N38" s="87">
        <v>1</v>
      </c>
      <c r="O38" s="87">
        <v>0</v>
      </c>
      <c r="P38" s="87">
        <v>0</v>
      </c>
      <c r="Q38" s="87">
        <v>0</v>
      </c>
      <c r="R38" s="86">
        <v>0.83333333330000003</v>
      </c>
      <c r="S38" s="86">
        <v>3</v>
      </c>
      <c r="T38" s="11">
        <v>1.3043478260869565</v>
      </c>
      <c r="U38" s="5" t="s">
        <v>1306</v>
      </c>
      <c r="V38"/>
      <c r="W38"/>
      <c r="X38"/>
      <c r="Y38"/>
      <c r="Z38"/>
    </row>
    <row r="39" spans="1:26" s="77" customFormat="1" ht="14" customHeight="1">
      <c r="A39" s="4" t="s">
        <v>478</v>
      </c>
      <c r="B39" s="5"/>
      <c r="C39" s="5">
        <v>1</v>
      </c>
      <c r="D39" s="87">
        <v>340.73055345268546</v>
      </c>
      <c r="E39" s="87">
        <v>365.28903529411758</v>
      </c>
      <c r="F39"/>
      <c r="G39" s="87">
        <v>93.276972624798717</v>
      </c>
      <c r="H39" s="87">
        <v>4.3880837359098228</v>
      </c>
      <c r="I39" s="87">
        <v>48.792270531400959</v>
      </c>
      <c r="J39" s="87">
        <v>44.48470209339775</v>
      </c>
      <c r="K39" s="87">
        <v>0</v>
      </c>
      <c r="L39" s="87">
        <v>2.3349436392914655</v>
      </c>
      <c r="M39" s="78">
        <v>1.0872274143302181</v>
      </c>
      <c r="N39" s="87">
        <v>1</v>
      </c>
      <c r="O39" s="87">
        <v>30</v>
      </c>
      <c r="P39" s="87">
        <v>0</v>
      </c>
      <c r="Q39" s="87">
        <v>0</v>
      </c>
      <c r="R39" s="86">
        <v>1.8333333332999999</v>
      </c>
      <c r="S39" s="86">
        <v>2</v>
      </c>
      <c r="T39" s="11">
        <v>2.16</v>
      </c>
      <c r="U39" s="5" t="s">
        <v>1313</v>
      </c>
      <c r="V39"/>
      <c r="W39"/>
      <c r="X39"/>
      <c r="Y39"/>
      <c r="Z39"/>
    </row>
    <row r="40" spans="1:26" s="77" customFormat="1" ht="14" customHeight="1">
      <c r="A40" s="4" t="s">
        <v>122</v>
      </c>
      <c r="B40" s="5" t="s">
        <v>30</v>
      </c>
      <c r="C40" s="5">
        <v>1</v>
      </c>
      <c r="D40" s="87">
        <v>336.76002046035802</v>
      </c>
      <c r="E40" s="87">
        <v>387.49460869565212</v>
      </c>
      <c r="F40"/>
      <c r="G40" s="87">
        <v>86.907020872865274</v>
      </c>
      <c r="H40" s="87">
        <v>13.092979127134724</v>
      </c>
      <c r="I40" s="87">
        <v>57.571157495256166</v>
      </c>
      <c r="J40" s="87">
        <v>29.335863377609105</v>
      </c>
      <c r="K40" s="87">
        <v>0</v>
      </c>
      <c r="L40" s="87">
        <v>0</v>
      </c>
      <c r="M40" s="78">
        <v>1.075153374233129</v>
      </c>
      <c r="N40" s="87">
        <v>1</v>
      </c>
      <c r="O40" s="87">
        <v>10</v>
      </c>
      <c r="P40" s="87">
        <v>0</v>
      </c>
      <c r="Q40" s="87">
        <v>0</v>
      </c>
      <c r="R40" s="86">
        <v>1.5</v>
      </c>
      <c r="S40" s="86">
        <v>2</v>
      </c>
      <c r="T40" s="11">
        <v>0.56000000000000005</v>
      </c>
      <c r="U40" s="5" t="s">
        <v>1307</v>
      </c>
      <c r="V40"/>
      <c r="W40"/>
      <c r="X40"/>
      <c r="Y40"/>
      <c r="Z40"/>
    </row>
    <row r="41" spans="1:26" s="77" customFormat="1" ht="14" customHeight="1">
      <c r="A41" s="4" t="s">
        <v>251</v>
      </c>
      <c r="B41" s="5" t="s">
        <v>30</v>
      </c>
      <c r="C41" s="5">
        <v>1</v>
      </c>
      <c r="D41" s="9">
        <v>329.1130680306905</v>
      </c>
      <c r="E41" s="9">
        <v>378.52414526854216</v>
      </c>
      <c r="F41" s="9"/>
      <c r="G41" s="9">
        <v>86.946386946386951</v>
      </c>
      <c r="H41" s="9">
        <v>12.587412587412588</v>
      </c>
      <c r="I41" s="9">
        <v>69.930069930069934</v>
      </c>
      <c r="J41" s="9">
        <v>17.016317016317018</v>
      </c>
      <c r="K41" s="9">
        <v>0</v>
      </c>
      <c r="L41" s="9">
        <v>0.46620046620046618</v>
      </c>
      <c r="M41" s="10">
        <v>1.0910041841004183</v>
      </c>
      <c r="N41" s="11">
        <v>1</v>
      </c>
      <c r="O41" s="5">
        <v>0</v>
      </c>
      <c r="P41" s="5">
        <v>0</v>
      </c>
      <c r="Q41" s="5">
        <v>0</v>
      </c>
      <c r="R41" s="11">
        <v>1</v>
      </c>
      <c r="S41" s="11">
        <v>3</v>
      </c>
      <c r="T41" s="11">
        <v>2.6</v>
      </c>
      <c r="U41" s="351" t="s">
        <v>1310</v>
      </c>
      <c r="V41" s="11"/>
      <c r="W41" s="273"/>
      <c r="X41"/>
      <c r="Y41"/>
    </row>
    <row r="42" spans="1:26" s="77" customFormat="1" ht="14" customHeight="1">
      <c r="A42" s="4" t="s">
        <v>64</v>
      </c>
      <c r="B42" s="5" t="s">
        <v>30</v>
      </c>
      <c r="C42" s="5">
        <v>1</v>
      </c>
      <c r="D42" s="87">
        <v>325.2895918158568</v>
      </c>
      <c r="E42" s="87">
        <v>345.73048388746804</v>
      </c>
      <c r="F42"/>
      <c r="G42" s="87">
        <v>94.087622288387919</v>
      </c>
      <c r="H42" s="87">
        <v>5.9123777116120788</v>
      </c>
      <c r="I42" s="87">
        <v>53.76435559336452</v>
      </c>
      <c r="J42" s="87">
        <v>40.323266695023392</v>
      </c>
      <c r="K42" s="87">
        <v>0</v>
      </c>
      <c r="L42" s="87">
        <v>0</v>
      </c>
      <c r="M42" s="78">
        <v>1.0906344410876132</v>
      </c>
      <c r="N42" s="87">
        <v>1.5</v>
      </c>
      <c r="O42" s="87">
        <v>0</v>
      </c>
      <c r="P42" s="87">
        <v>0</v>
      </c>
      <c r="Q42" s="87">
        <v>0</v>
      </c>
      <c r="R42" s="86">
        <v>1.5</v>
      </c>
      <c r="S42" s="86">
        <v>4</v>
      </c>
      <c r="T42" s="11">
        <v>3.96</v>
      </c>
      <c r="U42" s="5" t="s">
        <v>1307</v>
      </c>
      <c r="V42"/>
      <c r="W42"/>
      <c r="X42"/>
      <c r="Y42"/>
      <c r="Z42"/>
    </row>
    <row r="43" spans="1:26" s="77" customFormat="1" ht="14" customHeight="1">
      <c r="A43" s="4" t="s">
        <v>135</v>
      </c>
      <c r="B43" s="5" t="s">
        <v>30</v>
      </c>
      <c r="C43" s="5">
        <v>1</v>
      </c>
      <c r="D43" s="87">
        <v>325.2895918158568</v>
      </c>
      <c r="E43" s="87">
        <v>403.67085421994875</v>
      </c>
      <c r="F43" s="87"/>
      <c r="G43" s="87">
        <v>80.582877959927146</v>
      </c>
      <c r="H43" s="87">
        <v>13.187613843351548</v>
      </c>
      <c r="I43" s="87">
        <v>73.224043715847003</v>
      </c>
      <c r="J43" s="87">
        <v>7.3588342440801462</v>
      </c>
      <c r="K43" s="87">
        <v>0</v>
      </c>
      <c r="L43" s="87">
        <v>6.2295081967213122</v>
      </c>
      <c r="M43" s="78">
        <v>1.0845253576072822</v>
      </c>
      <c r="N43" s="11">
        <v>1</v>
      </c>
      <c r="O43" s="87">
        <v>0</v>
      </c>
      <c r="P43" s="87">
        <v>0</v>
      </c>
      <c r="Q43" s="87">
        <v>0</v>
      </c>
      <c r="R43" s="86">
        <v>0.83333333330000003</v>
      </c>
      <c r="S43" s="86">
        <v>2</v>
      </c>
      <c r="T43" s="11">
        <v>1.1052631578947369</v>
      </c>
      <c r="U43" s="92" t="s">
        <v>1306</v>
      </c>
      <c r="V43" s="273"/>
      <c r="W43" s="273"/>
      <c r="X43" s="82"/>
      <c r="Y43" s="82"/>
    </row>
    <row r="44" spans="1:26" s="77" customFormat="1" ht="14" customHeight="1">
      <c r="A44" s="4" t="s">
        <v>1409</v>
      </c>
      <c r="B44" s="5"/>
      <c r="C44" s="5">
        <v>1</v>
      </c>
      <c r="D44" s="87">
        <v>317.4955826086956</v>
      </c>
      <c r="E44" s="87">
        <v>327.05427314578009</v>
      </c>
      <c r="F44" s="87"/>
      <c r="G44" s="87">
        <v>97.077338129496397</v>
      </c>
      <c r="H44" s="87">
        <v>2.9226618705035969</v>
      </c>
      <c r="I44" s="87">
        <v>49.100719424460429</v>
      </c>
      <c r="J44" s="87">
        <v>47.976618705035968</v>
      </c>
      <c r="K44" s="87">
        <v>0</v>
      </c>
      <c r="L44" s="87">
        <v>0</v>
      </c>
      <c r="M44" s="78">
        <v>1.0768335273573924</v>
      </c>
      <c r="N44" s="11">
        <v>1</v>
      </c>
      <c r="O44" s="87">
        <v>0</v>
      </c>
      <c r="P44" s="87">
        <v>0</v>
      </c>
      <c r="Q44" s="87">
        <v>0</v>
      </c>
      <c r="R44" s="86">
        <v>1.1666666667000001</v>
      </c>
      <c r="S44" s="86">
        <v>2</v>
      </c>
      <c r="T44" s="11">
        <v>2.16</v>
      </c>
      <c r="U44" s="107" t="s">
        <v>1313</v>
      </c>
      <c r="V44" s="11"/>
      <c r="W44" s="273"/>
      <c r="X44"/>
      <c r="Y44"/>
      <c r="Z44"/>
    </row>
    <row r="45" spans="1:26" s="77" customFormat="1" ht="14" customHeight="1">
      <c r="A45" s="1" t="s">
        <v>106</v>
      </c>
      <c r="B45" s="5"/>
      <c r="C45" s="5">
        <v>1</v>
      </c>
      <c r="D45" s="84">
        <v>310.43685728900249</v>
      </c>
      <c r="E45" s="84">
        <v>345.28931355498719</v>
      </c>
      <c r="F45" s="25"/>
      <c r="G45" s="84">
        <v>89.906303236797271</v>
      </c>
      <c r="H45" s="84">
        <v>10.093696763202727</v>
      </c>
      <c r="I45" s="84">
        <v>73.935264054514477</v>
      </c>
      <c r="J45" s="84">
        <v>15.971039182282793</v>
      </c>
      <c r="K45" s="84">
        <v>0</v>
      </c>
      <c r="L45" s="84">
        <v>0</v>
      </c>
      <c r="M45" s="79">
        <v>1.0873124147339699</v>
      </c>
      <c r="N45" s="84">
        <v>1</v>
      </c>
      <c r="O45" s="84">
        <v>10</v>
      </c>
      <c r="P45" s="84">
        <v>0</v>
      </c>
      <c r="Q45" s="84">
        <v>0</v>
      </c>
      <c r="R45" s="85">
        <v>2.9285714286000002</v>
      </c>
      <c r="S45" s="85">
        <v>3</v>
      </c>
      <c r="T45" s="8">
        <v>1.8</v>
      </c>
      <c r="U45" s="331" t="s">
        <v>1313</v>
      </c>
      <c r="V45"/>
      <c r="W45"/>
      <c r="X45"/>
      <c r="Y45"/>
      <c r="Z45"/>
    </row>
    <row r="46" spans="1:26" s="77" customFormat="1" ht="14" customHeight="1">
      <c r="A46" s="4" t="s">
        <v>128</v>
      </c>
      <c r="B46" s="5" t="s">
        <v>30</v>
      </c>
      <c r="C46" s="5">
        <v>1</v>
      </c>
      <c r="D46" s="87">
        <v>309.70157340153452</v>
      </c>
      <c r="E46" s="87">
        <v>314.99561739130434</v>
      </c>
      <c r="F46" s="87"/>
      <c r="G46" s="87">
        <v>98.319327731092443</v>
      </c>
      <c r="H46" s="87">
        <v>1.680672268907563</v>
      </c>
      <c r="I46" s="87">
        <v>29.411764705882348</v>
      </c>
      <c r="J46" s="87">
        <v>66.433239962651726</v>
      </c>
      <c r="K46" s="87">
        <v>2.4743230625583568</v>
      </c>
      <c r="L46" s="87">
        <v>0</v>
      </c>
      <c r="M46" s="78">
        <v>1.0763157894736841</v>
      </c>
      <c r="N46" s="11">
        <v>1</v>
      </c>
      <c r="O46" s="87">
        <v>0</v>
      </c>
      <c r="P46" s="87">
        <v>0</v>
      </c>
      <c r="Q46" s="87">
        <v>0</v>
      </c>
      <c r="R46" s="86">
        <v>1</v>
      </c>
      <c r="S46" s="86">
        <v>3</v>
      </c>
      <c r="T46" s="11">
        <v>1.25</v>
      </c>
      <c r="U46" s="351" t="s">
        <v>1306</v>
      </c>
      <c r="V46" s="273"/>
      <c r="W46" s="273"/>
      <c r="X46"/>
      <c r="Y46"/>
    </row>
    <row r="47" spans="1:26" s="77" customFormat="1" ht="14" customHeight="1">
      <c r="A47" s="4" t="s">
        <v>195</v>
      </c>
      <c r="B47" s="5" t="s">
        <v>30</v>
      </c>
      <c r="C47" s="5">
        <v>1</v>
      </c>
      <c r="D47" s="87">
        <v>300.2899396419437</v>
      </c>
      <c r="E47" s="87">
        <v>355.58328797953959</v>
      </c>
      <c r="F47"/>
      <c r="G47" s="87">
        <v>84.449958643507046</v>
      </c>
      <c r="H47" s="87">
        <v>6.9065343258891643</v>
      </c>
      <c r="I47" s="87">
        <v>27.832919768403642</v>
      </c>
      <c r="J47" s="87">
        <v>45.947063688999172</v>
      </c>
      <c r="K47" s="87">
        <v>10.669975186104219</v>
      </c>
      <c r="L47" s="87">
        <v>8.6435070306038053</v>
      </c>
      <c r="M47" s="78">
        <v>1.0774550484094052</v>
      </c>
      <c r="N47" s="87">
        <v>1</v>
      </c>
      <c r="O47" s="87">
        <v>20</v>
      </c>
      <c r="P47" s="87">
        <v>0</v>
      </c>
      <c r="Q47" s="87">
        <v>0</v>
      </c>
      <c r="R47" s="86">
        <v>1</v>
      </c>
      <c r="S47" s="86">
        <v>3</v>
      </c>
      <c r="T47" s="11">
        <v>0.48</v>
      </c>
      <c r="U47" s="5" t="s">
        <v>1307</v>
      </c>
      <c r="V47"/>
      <c r="W47"/>
      <c r="X47"/>
      <c r="Y47"/>
      <c r="Z47"/>
    </row>
    <row r="48" spans="1:26" s="77" customFormat="1" ht="14" customHeight="1">
      <c r="A48" s="4" t="s">
        <v>1407</v>
      </c>
      <c r="B48" s="5" t="s">
        <v>30</v>
      </c>
      <c r="C48" s="5">
        <v>1</v>
      </c>
      <c r="D48" s="87">
        <v>290.73124910485927</v>
      </c>
      <c r="E48" s="87">
        <v>347.20105166240404</v>
      </c>
      <c r="F48"/>
      <c r="G48" s="87">
        <v>83.735705209656928</v>
      </c>
      <c r="H48" s="87">
        <v>13.934773401101227</v>
      </c>
      <c r="I48" s="87">
        <v>58.703939008894537</v>
      </c>
      <c r="J48" s="87">
        <v>25.031766200762391</v>
      </c>
      <c r="K48" s="87">
        <v>0</v>
      </c>
      <c r="L48" s="87">
        <v>2.3295213892418469</v>
      </c>
      <c r="M48" s="78">
        <v>1.0842857142857143</v>
      </c>
      <c r="N48" s="87">
        <v>1</v>
      </c>
      <c r="O48" s="87">
        <v>0</v>
      </c>
      <c r="P48" s="87">
        <v>10</v>
      </c>
      <c r="Q48" s="87">
        <v>0</v>
      </c>
      <c r="R48" s="86">
        <v>2.6666666666999999</v>
      </c>
      <c r="S48" s="86">
        <v>3</v>
      </c>
      <c r="T48" s="11">
        <v>0.29166666666666669</v>
      </c>
      <c r="U48" s="5" t="s">
        <v>1307</v>
      </c>
      <c r="V48"/>
      <c r="W48"/>
      <c r="X48"/>
      <c r="Y48"/>
      <c r="Z48"/>
    </row>
    <row r="49" spans="1:26" s="77" customFormat="1" ht="14" customHeight="1">
      <c r="A49" s="4" t="s">
        <v>123</v>
      </c>
      <c r="B49" s="5" t="s">
        <v>30</v>
      </c>
      <c r="C49" s="5">
        <v>1</v>
      </c>
      <c r="D49" s="87">
        <v>278.23142301790284</v>
      </c>
      <c r="E49" s="87">
        <v>319.26026393861889</v>
      </c>
      <c r="F49"/>
      <c r="G49" s="87">
        <v>87.148779364348229</v>
      </c>
      <c r="H49" s="87">
        <v>11.883924458774759</v>
      </c>
      <c r="I49" s="87">
        <v>57.254721326577609</v>
      </c>
      <c r="J49" s="87">
        <v>29.894058037770609</v>
      </c>
      <c r="K49" s="87">
        <v>0</v>
      </c>
      <c r="L49" s="87">
        <v>0.96729617687701508</v>
      </c>
      <c r="M49" s="78">
        <v>1.0830409356725146</v>
      </c>
      <c r="N49" s="87">
        <v>1</v>
      </c>
      <c r="O49" s="87">
        <v>10</v>
      </c>
      <c r="P49" s="87">
        <v>0</v>
      </c>
      <c r="Q49" s="87">
        <v>0</v>
      </c>
      <c r="R49" s="86">
        <v>1.8333333332999999</v>
      </c>
      <c r="S49" s="86">
        <v>3</v>
      </c>
      <c r="T49" s="11">
        <v>1.125</v>
      </c>
      <c r="U49" s="5" t="s">
        <v>1306</v>
      </c>
      <c r="V49"/>
      <c r="W49"/>
      <c r="X49"/>
      <c r="Y49"/>
      <c r="Z49"/>
    </row>
    <row r="50" spans="1:26" s="77" customFormat="1" ht="14" customHeight="1">
      <c r="A50" s="4" t="s">
        <v>134</v>
      </c>
      <c r="B50" s="5" t="s">
        <v>30</v>
      </c>
      <c r="C50" s="5">
        <v>1</v>
      </c>
      <c r="D50" s="9">
        <v>272.49620869565217</v>
      </c>
      <c r="E50" s="9">
        <v>306.31926751918161</v>
      </c>
      <c r="F50" s="9"/>
      <c r="G50" s="9">
        <v>88.958233317330766</v>
      </c>
      <c r="H50" s="9">
        <v>11.041766682669225</v>
      </c>
      <c r="I50" s="9">
        <v>70.61929908785406</v>
      </c>
      <c r="J50" s="9">
        <v>18.338934229476713</v>
      </c>
      <c r="K50" s="9">
        <v>0</v>
      </c>
      <c r="L50" s="9">
        <v>0</v>
      </c>
      <c r="M50" s="10">
        <v>1.0753138075313808</v>
      </c>
      <c r="N50" s="11" t="s">
        <v>31</v>
      </c>
      <c r="O50" s="5">
        <v>0</v>
      </c>
      <c r="P50" s="5">
        <v>0</v>
      </c>
      <c r="Q50" s="5">
        <v>0</v>
      </c>
      <c r="R50" s="11">
        <v>1.5</v>
      </c>
      <c r="S50" s="11">
        <v>4</v>
      </c>
      <c r="T50" s="353" t="s">
        <v>31</v>
      </c>
      <c r="U50" s="5" t="s">
        <v>1310</v>
      </c>
      <c r="V50" s="11"/>
      <c r="W50" s="273"/>
      <c r="X50"/>
      <c r="Y50"/>
    </row>
    <row r="51" spans="1:26" s="77" customFormat="1" ht="14" customHeight="1">
      <c r="A51" s="1" t="s">
        <v>105</v>
      </c>
      <c r="B51" s="5"/>
      <c r="C51" s="5">
        <v>1</v>
      </c>
      <c r="D51" s="84">
        <v>263.23163171355498</v>
      </c>
      <c r="E51" s="84">
        <v>348.08339232736563</v>
      </c>
      <c r="F51" s="84"/>
      <c r="G51" s="84">
        <v>75.623151668779045</v>
      </c>
      <c r="H51" s="84">
        <v>24.376848331220955</v>
      </c>
      <c r="I51" s="84">
        <v>72.454583861427963</v>
      </c>
      <c r="J51" s="84">
        <v>3.1685678073510775</v>
      </c>
      <c r="K51" s="84">
        <v>0</v>
      </c>
      <c r="L51" s="84">
        <v>0</v>
      </c>
      <c r="M51" s="79">
        <v>1.0836707152496627</v>
      </c>
      <c r="N51" s="8">
        <v>1</v>
      </c>
      <c r="O51" s="84">
        <v>10</v>
      </c>
      <c r="P51" s="84">
        <v>0</v>
      </c>
      <c r="Q51" s="84">
        <v>0</v>
      </c>
      <c r="R51" s="85">
        <v>3.1666666666999999</v>
      </c>
      <c r="S51" s="85">
        <v>1</v>
      </c>
      <c r="T51" s="8">
        <v>1.84</v>
      </c>
      <c r="U51" s="100" t="s">
        <v>1313</v>
      </c>
      <c r="V51" s="109"/>
      <c r="W51" s="273"/>
      <c r="X51" s="82"/>
      <c r="Y51" s="82"/>
      <c r="Z51"/>
    </row>
    <row r="52" spans="1:26" s="77" customFormat="1" ht="14" customHeight="1">
      <c r="A52" s="4" t="s">
        <v>121</v>
      </c>
      <c r="B52" s="5"/>
      <c r="C52" s="5">
        <v>1</v>
      </c>
      <c r="D52" s="87">
        <v>260.58460971867004</v>
      </c>
      <c r="E52" s="87">
        <v>296.46646342710994</v>
      </c>
      <c r="F52" s="87"/>
      <c r="G52" s="87">
        <v>87.896825396825392</v>
      </c>
      <c r="H52" s="87">
        <v>10.615079365079366</v>
      </c>
      <c r="I52" s="87">
        <v>59.126984126984127</v>
      </c>
      <c r="J52" s="87">
        <v>28.769841269841269</v>
      </c>
      <c r="K52" s="87">
        <v>0</v>
      </c>
      <c r="L52" s="87">
        <v>1.4880952380952379</v>
      </c>
      <c r="M52" s="78">
        <v>1.0765432098765431</v>
      </c>
      <c r="N52" s="11">
        <v>1</v>
      </c>
      <c r="O52" s="87">
        <v>0</v>
      </c>
      <c r="P52" s="87">
        <v>0</v>
      </c>
      <c r="Q52" s="87">
        <v>0</v>
      </c>
      <c r="R52" s="86">
        <v>1.5</v>
      </c>
      <c r="S52" s="86">
        <v>2</v>
      </c>
      <c r="T52" s="11">
        <v>0.56000000000000005</v>
      </c>
      <c r="U52" s="5" t="s">
        <v>1313</v>
      </c>
      <c r="V52" s="11"/>
      <c r="W52" s="273"/>
      <c r="X52"/>
      <c r="Y52"/>
    </row>
    <row r="53" spans="1:26" s="77" customFormat="1" ht="14" customHeight="1">
      <c r="A53" s="4" t="s">
        <v>250</v>
      </c>
      <c r="B53" s="5" t="s">
        <v>30</v>
      </c>
      <c r="C53" s="5">
        <v>1</v>
      </c>
      <c r="D53" s="87">
        <v>252.7906005115089</v>
      </c>
      <c r="E53" s="87">
        <v>275.73145780051146</v>
      </c>
      <c r="F53" s="87"/>
      <c r="G53" s="87">
        <v>91.679999999999978</v>
      </c>
      <c r="H53" s="87">
        <v>8.32</v>
      </c>
      <c r="I53" s="87">
        <v>54.293333333333329</v>
      </c>
      <c r="J53" s="87">
        <v>37.38666666666667</v>
      </c>
      <c r="K53" s="87">
        <v>0</v>
      </c>
      <c r="L53" s="87">
        <v>0</v>
      </c>
      <c r="M53" s="78">
        <v>1.0877483443708609</v>
      </c>
      <c r="N53" s="11">
        <v>1</v>
      </c>
      <c r="O53" s="87">
        <v>0</v>
      </c>
      <c r="P53" s="87">
        <v>0</v>
      </c>
      <c r="Q53" s="87">
        <v>0</v>
      </c>
      <c r="R53" s="86">
        <v>1.3333333332999999</v>
      </c>
      <c r="S53" s="86">
        <v>2</v>
      </c>
      <c r="T53" s="11">
        <v>2</v>
      </c>
      <c r="U53" s="92" t="s">
        <v>1306</v>
      </c>
      <c r="V53" s="11"/>
      <c r="W53" s="273"/>
      <c r="X53"/>
      <c r="Y53"/>
    </row>
    <row r="54" spans="1:26" s="77" customFormat="1" ht="14" customHeight="1">
      <c r="A54" s="4" t="s">
        <v>1401</v>
      </c>
      <c r="B54" s="5"/>
      <c r="C54" s="5">
        <v>1</v>
      </c>
      <c r="D54" s="87">
        <v>251.76120306905372</v>
      </c>
      <c r="E54" s="87">
        <v>339.55409923273652</v>
      </c>
      <c r="F54"/>
      <c r="G54" s="87">
        <v>74.144651364226945</v>
      </c>
      <c r="H54" s="87">
        <v>25.855348635773062</v>
      </c>
      <c r="I54" s="87">
        <v>67.518406236466006</v>
      </c>
      <c r="J54" s="87">
        <v>6.6262451277609351</v>
      </c>
      <c r="K54" s="87">
        <v>0</v>
      </c>
      <c r="L54" s="87">
        <v>0</v>
      </c>
      <c r="M54" s="78">
        <v>1.0776699029126215</v>
      </c>
      <c r="N54" s="87">
        <v>1</v>
      </c>
      <c r="O54" s="87">
        <v>0</v>
      </c>
      <c r="P54" s="87">
        <v>0</v>
      </c>
      <c r="Q54" s="87">
        <v>0</v>
      </c>
      <c r="R54" s="86">
        <v>2.6666666666999999</v>
      </c>
      <c r="S54" s="86">
        <v>2</v>
      </c>
      <c r="T54" s="11">
        <v>1.0526315789473684</v>
      </c>
      <c r="U54" s="5" t="s">
        <v>1313</v>
      </c>
      <c r="V54"/>
      <c r="W54"/>
      <c r="X54"/>
      <c r="Y54"/>
      <c r="Z54"/>
    </row>
    <row r="55" spans="1:26" s="77" customFormat="1" ht="14" customHeight="1">
      <c r="A55" s="4" t="s">
        <v>359</v>
      </c>
      <c r="B55" s="5"/>
      <c r="C55" s="5">
        <v>1</v>
      </c>
      <c r="D55" s="87">
        <v>167.93883989769819</v>
      </c>
      <c r="E55" s="87">
        <v>189.55618618925831</v>
      </c>
      <c r="F55"/>
      <c r="G55" s="87">
        <v>88.595810705973619</v>
      </c>
      <c r="H55" s="87">
        <v>11.404189294026375</v>
      </c>
      <c r="I55" s="87">
        <v>57.253685027152827</v>
      </c>
      <c r="J55" s="87">
        <v>31.342125678820793</v>
      </c>
      <c r="K55" s="87">
        <v>0</v>
      </c>
      <c r="L55" s="87">
        <v>0</v>
      </c>
      <c r="M55" s="78">
        <v>1.0685920577617329</v>
      </c>
      <c r="N55" s="87">
        <v>1</v>
      </c>
      <c r="O55" s="87">
        <v>0</v>
      </c>
      <c r="P55" s="87">
        <v>0</v>
      </c>
      <c r="Q55" s="87">
        <v>0</v>
      </c>
      <c r="R55" s="86">
        <v>0.83333333330000003</v>
      </c>
      <c r="S55" s="86">
        <v>3</v>
      </c>
      <c r="T55" s="11">
        <v>0.92</v>
      </c>
      <c r="U55" s="5" t="s">
        <v>1313</v>
      </c>
      <c r="V55"/>
      <c r="W55"/>
      <c r="X55"/>
      <c r="Y55"/>
      <c r="Z55"/>
    </row>
    <row r="56" spans="1:26" s="82" customFormat="1" ht="14" customHeight="1">
      <c r="A56" s="4" t="s">
        <v>1410</v>
      </c>
      <c r="B56" s="5"/>
      <c r="C56" s="5">
        <v>1</v>
      </c>
      <c r="D56" s="9">
        <v>160.58600102301787</v>
      </c>
      <c r="E56" s="9">
        <v>188.23267519181584</v>
      </c>
      <c r="F56" s="9"/>
      <c r="G56" s="9">
        <v>85.312499999999986</v>
      </c>
      <c r="H56" s="9">
        <v>8.515625</v>
      </c>
      <c r="I56" s="9">
        <v>45.9375</v>
      </c>
      <c r="J56" s="9">
        <v>39.375</v>
      </c>
      <c r="K56" s="9">
        <v>0</v>
      </c>
      <c r="L56" s="9">
        <v>6.171875</v>
      </c>
      <c r="M56" s="10">
        <v>1.0746753246753247</v>
      </c>
      <c r="N56" s="11" t="s">
        <v>31</v>
      </c>
      <c r="O56" s="9">
        <v>0</v>
      </c>
      <c r="P56" s="9">
        <v>0</v>
      </c>
      <c r="Q56" s="9">
        <v>0</v>
      </c>
      <c r="R56" s="11">
        <v>1.6666666667000001</v>
      </c>
      <c r="S56" s="11">
        <v>2</v>
      </c>
      <c r="T56" s="353" t="s">
        <v>31</v>
      </c>
      <c r="U56" s="87" t="s">
        <v>1306</v>
      </c>
      <c r="V56" s="11"/>
      <c r="W56" s="273"/>
      <c r="X56"/>
      <c r="Y56"/>
      <c r="Z56" s="77"/>
    </row>
    <row r="57" spans="1:26" ht="14" customHeight="1">
      <c r="A57" s="4" t="s">
        <v>1399</v>
      </c>
      <c r="B57" s="5"/>
      <c r="C57" s="5">
        <v>1</v>
      </c>
      <c r="D57" s="87">
        <v>153.67433248081841</v>
      </c>
      <c r="E57" s="87">
        <v>203.08540971867004</v>
      </c>
      <c r="G57" s="87">
        <v>75.669804489500365</v>
      </c>
      <c r="H57" s="87">
        <v>23.171614771904419</v>
      </c>
      <c r="I57" s="87">
        <v>70.238957277335274</v>
      </c>
      <c r="J57" s="87">
        <v>5.4308472121650988</v>
      </c>
      <c r="K57" s="87">
        <v>0</v>
      </c>
      <c r="L57" s="87">
        <v>1.1585807385952209</v>
      </c>
      <c r="M57" s="78">
        <v>1.0640176600441502</v>
      </c>
      <c r="N57" s="87">
        <v>1</v>
      </c>
      <c r="O57" s="87">
        <v>0</v>
      </c>
      <c r="P57" s="87">
        <v>0</v>
      </c>
      <c r="Q57" s="87">
        <v>10</v>
      </c>
      <c r="R57" s="86">
        <v>1.8333333332999999</v>
      </c>
      <c r="S57" s="86">
        <v>2</v>
      </c>
      <c r="T57" s="11">
        <v>0.92</v>
      </c>
      <c r="U57" s="341" t="s">
        <v>31</v>
      </c>
    </row>
    <row r="58" spans="1:26" ht="6.75" customHeight="1">
      <c r="A58" s="3"/>
      <c r="B58" s="330"/>
      <c r="C58" s="3"/>
      <c r="D58" s="330"/>
      <c r="E58" s="330"/>
      <c r="F58" s="330"/>
      <c r="G58" s="330"/>
      <c r="H58" s="330"/>
      <c r="I58" s="330"/>
      <c r="J58" s="330"/>
      <c r="K58" s="3"/>
      <c r="L58" s="3"/>
      <c r="M58" s="3"/>
      <c r="N58" s="3"/>
      <c r="O58" s="3"/>
      <c r="P58" s="3"/>
      <c r="Q58" s="3"/>
      <c r="R58" s="330"/>
      <c r="S58" s="330"/>
      <c r="T58" s="3"/>
      <c r="U58" s="3"/>
    </row>
    <row r="59" spans="1:26" ht="14">
      <c r="A59" s="4" t="s">
        <v>107</v>
      </c>
      <c r="B59" s="5"/>
      <c r="C59" s="4"/>
      <c r="D59" s="9">
        <f>AVERAGE(D12:D57)</f>
        <v>392.84299975536527</v>
      </c>
      <c r="E59" s="9">
        <f>AVERAGE(E12:E57)</f>
        <v>438.70233612809955</v>
      </c>
      <c r="F59" s="9"/>
      <c r="G59" s="5"/>
      <c r="H59" s="5"/>
      <c r="I59" s="5"/>
      <c r="J59" s="5"/>
      <c r="K59" s="4"/>
      <c r="L59" s="4"/>
      <c r="M59" s="10">
        <f>AVERAGE(M12:M57)</f>
        <v>1.082788819782361</v>
      </c>
      <c r="N59" s="10"/>
      <c r="O59" s="4"/>
      <c r="P59" s="4"/>
      <c r="Q59" s="4"/>
      <c r="R59" s="11">
        <f>AVERAGE(R12:R57)</f>
        <v>1.5201863354021738</v>
      </c>
      <c r="S59" s="11">
        <f>AVERAGE(S12:S57)</f>
        <v>2.652173913043478</v>
      </c>
      <c r="T59" s="11">
        <f>AVERAGE(T12:T57)</f>
        <v>1.7818280503981112</v>
      </c>
    </row>
    <row r="60" spans="1:26" ht="8" customHeight="1">
      <c r="A60" s="4"/>
      <c r="B60" s="5"/>
      <c r="C60" s="4"/>
      <c r="E60" s="5"/>
      <c r="F60" s="5"/>
      <c r="G60" s="5"/>
      <c r="H60" s="5"/>
      <c r="I60" s="5"/>
      <c r="J60" s="5"/>
      <c r="K60" s="4"/>
      <c r="L60" s="4"/>
      <c r="M60" s="4"/>
      <c r="N60" s="4"/>
      <c r="O60" s="4"/>
      <c r="P60" s="4"/>
      <c r="Q60" s="4"/>
      <c r="R60" s="5"/>
      <c r="S60" s="5"/>
      <c r="T60" s="4"/>
    </row>
    <row r="61" spans="1:26" s="38" customFormat="1">
      <c r="A61" s="39" t="s">
        <v>1315</v>
      </c>
      <c r="B61" s="99"/>
      <c r="C61" s="39"/>
      <c r="D61" s="41"/>
      <c r="E61" s="40"/>
      <c r="F61" s="42"/>
      <c r="G61" s="42"/>
      <c r="H61" s="42"/>
      <c r="I61" s="41"/>
      <c r="J61" s="41"/>
      <c r="K61" s="42"/>
      <c r="L61" s="42"/>
      <c r="M61" s="41"/>
      <c r="N61" s="41"/>
      <c r="O61" s="42"/>
      <c r="P61" s="42"/>
      <c r="Q61" s="42"/>
      <c r="R61" s="41"/>
      <c r="S61" s="41"/>
      <c r="T61" s="97" t="s">
        <v>108</v>
      </c>
      <c r="U61" s="96">
        <v>45418</v>
      </c>
    </row>
    <row r="62" spans="1:26" s="38" customFormat="1">
      <c r="A62" s="39" t="s">
        <v>1678</v>
      </c>
      <c r="B62" s="99"/>
      <c r="C62" s="39"/>
      <c r="D62" s="40"/>
      <c r="E62" s="42"/>
      <c r="F62" s="42"/>
      <c r="G62" s="42"/>
      <c r="H62" s="42"/>
      <c r="I62" s="40"/>
      <c r="J62" s="40"/>
      <c r="K62" s="42"/>
      <c r="L62" s="43"/>
      <c r="M62" s="42"/>
      <c r="N62" s="42"/>
      <c r="O62" s="42"/>
      <c r="P62" s="42"/>
      <c r="Q62" s="42"/>
      <c r="R62" s="76"/>
      <c r="S62" s="76"/>
      <c r="T62" s="97" t="s">
        <v>110</v>
      </c>
      <c r="U62" s="96">
        <v>45533</v>
      </c>
    </row>
    <row r="63" spans="1:26" s="38" customFormat="1" ht="15" customHeight="1">
      <c r="A63" s="39" t="s">
        <v>186</v>
      </c>
      <c r="B63" s="99"/>
      <c r="C63" s="39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T63" s="97" t="s">
        <v>111</v>
      </c>
      <c r="U63" s="97">
        <f>_xlfn.DAYS(U62,U61)</f>
        <v>115</v>
      </c>
    </row>
    <row r="64" spans="1:26" s="38" customFormat="1">
      <c r="A64" s="39" t="s">
        <v>1463</v>
      </c>
      <c r="B64" s="99"/>
      <c r="C64" s="39"/>
      <c r="D64" s="42"/>
      <c r="E64" s="40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</row>
    <row r="65" spans="1:21" s="38" customFormat="1">
      <c r="A65" s="39" t="s">
        <v>187</v>
      </c>
      <c r="B65" s="99"/>
      <c r="C65" s="39"/>
      <c r="D65" s="42"/>
      <c r="E65" s="40"/>
      <c r="F65" s="42"/>
      <c r="G65" s="42"/>
      <c r="H65" s="42"/>
      <c r="I65" s="48"/>
      <c r="J65" s="48"/>
      <c r="K65" s="42"/>
      <c r="L65" s="42"/>
      <c r="M65" s="48"/>
      <c r="N65" s="48"/>
      <c r="O65" s="42"/>
      <c r="P65" s="42"/>
      <c r="Q65" s="42"/>
    </row>
    <row r="66" spans="1:21">
      <c r="A66" s="39" t="s">
        <v>200</v>
      </c>
      <c r="B66" s="99"/>
      <c r="C66" s="39"/>
      <c r="U66" s="186" t="s">
        <v>189</v>
      </c>
    </row>
    <row r="67" spans="1:21">
      <c r="B67" s="99"/>
      <c r="C67" s="39"/>
      <c r="U67" s="186"/>
    </row>
    <row r="68" spans="1:21">
      <c r="B68" s="99"/>
      <c r="C68" s="39"/>
    </row>
  </sheetData>
  <sortState xmlns:xlrd2="http://schemas.microsoft.com/office/spreadsheetml/2017/richdata2" ref="A12:Z57">
    <sortCondition descending="1" ref="D12:D57"/>
    <sortCondition ref="A12:A57"/>
  </sortState>
  <mergeCells count="6">
    <mergeCell ref="O9:Q9"/>
    <mergeCell ref="A3:U3"/>
    <mergeCell ref="A4:U4"/>
    <mergeCell ref="A5:U5"/>
    <mergeCell ref="A6:U6"/>
    <mergeCell ref="O8:Q8"/>
  </mergeCells>
  <phoneticPr fontId="5" type="noConversion"/>
  <printOptions horizontalCentered="1"/>
  <pageMargins left="0.75" right="0.75" top="0.83" bottom="0.6" header="0.5" footer="0.5"/>
  <pageSetup scale="75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47"/>
  <sheetViews>
    <sheetView zoomScaleNormal="100" zoomScaleSheetLayoutView="100" workbookViewId="0">
      <selection activeCell="A13" sqref="A13"/>
    </sheetView>
  </sheetViews>
  <sheetFormatPr baseColWidth="10" defaultColWidth="8.83203125" defaultRowHeight="13"/>
  <cols>
    <col min="1" max="1" width="16" customWidth="1"/>
    <col min="2" max="2" width="11.1640625" style="49" bestFit="1" customWidth="1"/>
    <col min="3" max="3" width="3.33203125" style="49" customWidth="1"/>
    <col min="4" max="4" width="6.33203125" customWidth="1"/>
    <col min="5" max="5" width="7.33203125" customWidth="1"/>
    <col min="6" max="6" width="1.1640625" customWidth="1"/>
    <col min="7" max="8" width="5.83203125" customWidth="1"/>
    <col min="9" max="10" width="6" customWidth="1"/>
    <col min="11" max="11" width="5.83203125" customWidth="1"/>
    <col min="12" max="12" width="6" customWidth="1"/>
    <col min="13" max="13" width="8.1640625" customWidth="1"/>
    <col min="14" max="14" width="5.33203125" customWidth="1"/>
    <col min="15" max="15" width="8.33203125" customWidth="1"/>
    <col min="16" max="16" width="6.33203125" bestFit="1" customWidth="1"/>
    <col min="17" max="18" width="9.33203125" customWidth="1"/>
  </cols>
  <sheetData>
    <row r="1" spans="1:21" ht="14">
      <c r="A1" s="1" t="s">
        <v>201</v>
      </c>
      <c r="B1" s="331"/>
      <c r="C1" s="331"/>
      <c r="D1" s="331"/>
      <c r="E1" s="331"/>
      <c r="F1" s="331"/>
      <c r="G1" s="331"/>
      <c r="H1" s="331"/>
      <c r="I1" s="331"/>
      <c r="J1" s="331"/>
      <c r="K1" s="1"/>
      <c r="L1" s="1"/>
      <c r="M1" s="1"/>
      <c r="N1" s="1"/>
      <c r="O1" s="331"/>
      <c r="T1" s="2" t="s">
        <v>1</v>
      </c>
    </row>
    <row r="2" spans="1:21" ht="14">
      <c r="A2" s="1"/>
      <c r="B2" s="331"/>
      <c r="C2" s="331"/>
      <c r="D2" s="331"/>
      <c r="E2" s="331"/>
      <c r="F2" s="331"/>
      <c r="G2" s="331"/>
      <c r="H2" s="331"/>
      <c r="I2" s="331"/>
      <c r="J2" s="331"/>
      <c r="K2" s="1"/>
      <c r="L2" s="1"/>
      <c r="M2" s="1"/>
      <c r="N2" s="1"/>
      <c r="O2" s="331"/>
      <c r="T2" s="2" t="s">
        <v>2</v>
      </c>
    </row>
    <row r="3" spans="1:21" ht="14">
      <c r="A3" s="389" t="s">
        <v>202</v>
      </c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  <c r="Q3" s="389"/>
      <c r="R3" s="389"/>
      <c r="S3" s="389"/>
      <c r="T3" s="389"/>
    </row>
    <row r="4" spans="1:21" ht="14">
      <c r="A4" s="389" t="s">
        <v>4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  <c r="P4" s="389"/>
      <c r="Q4" s="389"/>
      <c r="R4" s="389"/>
      <c r="S4" s="389"/>
      <c r="T4" s="389"/>
    </row>
    <row r="5" spans="1:21" ht="14">
      <c r="A5" s="389" t="s">
        <v>1302</v>
      </c>
      <c r="B5" s="389"/>
      <c r="C5" s="389"/>
      <c r="D5" s="389"/>
      <c r="E5" s="389"/>
      <c r="F5" s="389"/>
      <c r="G5" s="389"/>
      <c r="H5" s="389"/>
      <c r="I5" s="389"/>
      <c r="J5" s="389"/>
      <c r="K5" s="389"/>
      <c r="L5" s="389"/>
      <c r="M5" s="389"/>
      <c r="N5" s="389"/>
      <c r="O5" s="389"/>
      <c r="P5" s="389"/>
      <c r="Q5" s="389"/>
      <c r="R5" s="389"/>
      <c r="S5" s="389"/>
      <c r="T5" s="389"/>
    </row>
    <row r="6" spans="1:21" ht="15">
      <c r="A6" s="389" t="s">
        <v>1625</v>
      </c>
      <c r="B6" s="389"/>
      <c r="C6" s="389"/>
      <c r="D6" s="389"/>
      <c r="E6" s="389"/>
      <c r="F6" s="389"/>
      <c r="G6" s="389"/>
      <c r="H6" s="389"/>
      <c r="I6" s="389"/>
      <c r="J6" s="389"/>
      <c r="K6" s="389"/>
      <c r="L6" s="389"/>
      <c r="M6" s="389"/>
      <c r="N6" s="389"/>
      <c r="O6" s="389"/>
      <c r="P6" s="389"/>
      <c r="Q6" s="389"/>
      <c r="R6" s="389"/>
      <c r="S6" s="389"/>
      <c r="T6" s="389"/>
      <c r="U6" s="1"/>
    </row>
    <row r="7" spans="1:21" ht="8" customHeight="1">
      <c r="A7" s="4"/>
      <c r="B7" s="5"/>
      <c r="C7" s="5"/>
      <c r="D7" s="5"/>
      <c r="E7" s="5"/>
      <c r="F7" s="5"/>
      <c r="G7" s="5"/>
      <c r="H7" s="5"/>
      <c r="I7" s="5"/>
      <c r="J7" s="5"/>
      <c r="K7" s="4"/>
      <c r="L7" s="4"/>
      <c r="M7" s="4"/>
      <c r="N7" s="4"/>
      <c r="O7" s="330"/>
      <c r="P7" s="3"/>
      <c r="Q7" s="3"/>
      <c r="R7" s="3"/>
      <c r="S7" s="52"/>
      <c r="T7" s="52"/>
    </row>
    <row r="8" spans="1:21" ht="14">
      <c r="A8" s="29"/>
      <c r="B8" s="335"/>
      <c r="C8" s="335"/>
      <c r="D8" s="335"/>
      <c r="E8" s="335"/>
      <c r="F8" s="335"/>
      <c r="G8" s="335"/>
      <c r="H8" s="335"/>
      <c r="I8" s="335"/>
      <c r="J8" s="335"/>
      <c r="K8" s="29"/>
      <c r="L8" s="29"/>
      <c r="M8" s="29"/>
      <c r="N8" s="390" t="s">
        <v>5</v>
      </c>
      <c r="O8" s="390"/>
      <c r="P8" s="390"/>
      <c r="Q8" s="5"/>
      <c r="R8" s="5"/>
      <c r="S8" s="5"/>
    </row>
    <row r="9" spans="1:21" ht="15">
      <c r="A9" s="4"/>
      <c r="B9" s="5" t="s">
        <v>7</v>
      </c>
      <c r="C9" s="5"/>
      <c r="D9" s="6" t="s">
        <v>8</v>
      </c>
      <c r="E9" s="6"/>
      <c r="F9" s="5"/>
      <c r="G9" s="6" t="s">
        <v>9</v>
      </c>
      <c r="H9" s="6"/>
      <c r="I9" s="6"/>
      <c r="J9" s="6"/>
      <c r="K9" s="6"/>
      <c r="L9" s="6"/>
      <c r="M9" s="4"/>
      <c r="N9" s="388" t="s">
        <v>160</v>
      </c>
      <c r="O9" s="388"/>
      <c r="P9" s="388"/>
      <c r="Q9" s="5"/>
      <c r="R9" s="5"/>
      <c r="S9" s="5"/>
      <c r="T9" s="5"/>
    </row>
    <row r="10" spans="1:21" ht="15">
      <c r="A10" s="3" t="s">
        <v>13</v>
      </c>
      <c r="B10" s="330" t="s">
        <v>119</v>
      </c>
      <c r="C10" s="330" t="s">
        <v>15</v>
      </c>
      <c r="D10" s="330" t="s">
        <v>12</v>
      </c>
      <c r="E10" s="330" t="s">
        <v>16</v>
      </c>
      <c r="F10" s="330"/>
      <c r="G10" s="330" t="s">
        <v>12</v>
      </c>
      <c r="H10" s="330" t="s">
        <v>17</v>
      </c>
      <c r="I10" s="330" t="s">
        <v>1304</v>
      </c>
      <c r="J10" s="330" t="s">
        <v>1305</v>
      </c>
      <c r="K10" s="330" t="s">
        <v>18</v>
      </c>
      <c r="L10" s="330" t="s">
        <v>19</v>
      </c>
      <c r="M10" s="330" t="s">
        <v>20</v>
      </c>
      <c r="N10" s="330" t="s">
        <v>22</v>
      </c>
      <c r="O10" s="330" t="s">
        <v>23</v>
      </c>
      <c r="P10" s="330" t="s">
        <v>24</v>
      </c>
      <c r="Q10" s="330" t="s">
        <v>161</v>
      </c>
      <c r="R10" s="330" t="s">
        <v>162</v>
      </c>
      <c r="S10" s="330" t="s">
        <v>163</v>
      </c>
      <c r="T10" s="330" t="s">
        <v>164</v>
      </c>
    </row>
    <row r="11" spans="1:21" ht="8" customHeight="1">
      <c r="A11" s="4"/>
      <c r="B11" s="5"/>
      <c r="C11" s="5"/>
      <c r="D11" s="5"/>
      <c r="E11" s="5"/>
      <c r="F11" s="5"/>
      <c r="G11" s="5"/>
      <c r="H11" s="5"/>
      <c r="I11" s="5"/>
      <c r="J11" s="5"/>
      <c r="K11" s="4"/>
      <c r="L11" s="4"/>
      <c r="M11" s="4"/>
      <c r="N11" s="4"/>
      <c r="O11" s="5"/>
      <c r="P11" s="4"/>
    </row>
    <row r="12" spans="1:21" ht="14" customHeight="1">
      <c r="A12" s="387" t="s">
        <v>1412</v>
      </c>
      <c r="B12" s="5"/>
      <c r="C12" s="5">
        <v>1</v>
      </c>
      <c r="D12" s="9">
        <v>534.55138618925832</v>
      </c>
      <c r="E12" s="9">
        <v>585.5800879795396</v>
      </c>
      <c r="F12" s="9"/>
      <c r="G12" s="9">
        <v>91.285786037167256</v>
      </c>
      <c r="H12" s="9">
        <v>8.7142139628327477</v>
      </c>
      <c r="I12" s="9">
        <v>74.485183324962335</v>
      </c>
      <c r="J12" s="9">
        <v>16.800602712204924</v>
      </c>
      <c r="K12" s="9">
        <v>0</v>
      </c>
      <c r="L12" s="9">
        <v>0</v>
      </c>
      <c r="M12" s="78">
        <v>1.073076923076923</v>
      </c>
      <c r="N12" s="5">
        <v>0</v>
      </c>
      <c r="O12" s="5">
        <v>0</v>
      </c>
      <c r="P12" s="49">
        <v>0</v>
      </c>
      <c r="Q12" s="86">
        <v>1.8333333332999999</v>
      </c>
      <c r="R12" s="86">
        <v>2</v>
      </c>
      <c r="S12" s="11">
        <v>0.52</v>
      </c>
      <c r="T12" s="5" t="s">
        <v>1306</v>
      </c>
    </row>
    <row r="13" spans="1:21" ht="14" customHeight="1">
      <c r="A13" s="4" t="s">
        <v>131</v>
      </c>
      <c r="B13" s="5"/>
      <c r="C13" s="5">
        <v>1</v>
      </c>
      <c r="D13" s="9">
        <v>488.52261483375952</v>
      </c>
      <c r="E13" s="9">
        <v>545.43358772378519</v>
      </c>
      <c r="F13" s="9"/>
      <c r="G13" s="9">
        <v>89.565920733351305</v>
      </c>
      <c r="H13" s="9">
        <v>10.434079266648693</v>
      </c>
      <c r="I13" s="9">
        <v>62.550552709625229</v>
      </c>
      <c r="J13" s="9">
        <v>27.015368023726065</v>
      </c>
      <c r="K13" s="9">
        <v>0</v>
      </c>
      <c r="L13" s="9">
        <v>0</v>
      </c>
      <c r="M13" s="78">
        <v>1.0700712589073633</v>
      </c>
      <c r="N13" s="5">
        <v>0</v>
      </c>
      <c r="O13" s="5">
        <v>0</v>
      </c>
      <c r="P13" s="49">
        <v>0</v>
      </c>
      <c r="Q13" s="86">
        <v>3.5</v>
      </c>
      <c r="R13" s="86">
        <v>2</v>
      </c>
      <c r="S13" s="11">
        <v>1.6666666666666667</v>
      </c>
      <c r="T13" s="5" t="s">
        <v>1310</v>
      </c>
    </row>
    <row r="14" spans="1:21" ht="14" customHeight="1">
      <c r="A14" s="4" t="s">
        <v>1413</v>
      </c>
      <c r="B14" s="5"/>
      <c r="C14" s="5">
        <v>1</v>
      </c>
      <c r="D14" s="9">
        <v>405.14142199488487</v>
      </c>
      <c r="E14" s="9">
        <v>490.14023938618931</v>
      </c>
      <c r="F14" s="9"/>
      <c r="G14" s="9">
        <v>82.65826582658265</v>
      </c>
      <c r="H14" s="9">
        <v>17.34173417341734</v>
      </c>
      <c r="I14" s="9">
        <v>76.267626762676258</v>
      </c>
      <c r="J14" s="9">
        <v>6.3906390639063897</v>
      </c>
      <c r="K14" s="9">
        <v>0</v>
      </c>
      <c r="L14" s="9">
        <v>0</v>
      </c>
      <c r="M14" s="78">
        <v>1.0482352941176472</v>
      </c>
      <c r="N14" s="5">
        <v>0</v>
      </c>
      <c r="O14" s="5">
        <v>0</v>
      </c>
      <c r="P14" s="49">
        <v>0</v>
      </c>
      <c r="Q14" s="86">
        <v>1.5</v>
      </c>
      <c r="R14" s="86">
        <v>1</v>
      </c>
      <c r="S14" s="11">
        <v>0.04</v>
      </c>
      <c r="T14" s="5" t="s">
        <v>1307</v>
      </c>
    </row>
    <row r="15" spans="1:21" ht="14" customHeight="1">
      <c r="A15" s="4" t="s">
        <v>1414</v>
      </c>
      <c r="B15" s="5"/>
      <c r="C15" s="5">
        <v>1</v>
      </c>
      <c r="D15" s="9">
        <v>365.58314884910482</v>
      </c>
      <c r="E15" s="9">
        <v>599.69753861892582</v>
      </c>
      <c r="F15" s="9"/>
      <c r="G15" s="9">
        <v>60.961255517410493</v>
      </c>
      <c r="H15" s="9">
        <v>38.793526238352136</v>
      </c>
      <c r="I15" s="9">
        <v>60.176557135850906</v>
      </c>
      <c r="J15" s="9">
        <v>0.78469838155958804</v>
      </c>
      <c r="K15" s="9">
        <v>0</v>
      </c>
      <c r="L15" s="9">
        <v>0.24521824423737126</v>
      </c>
      <c r="M15" s="78">
        <v>1.0701001430615165</v>
      </c>
      <c r="N15" s="5">
        <v>0</v>
      </c>
      <c r="O15" s="5">
        <v>0</v>
      </c>
      <c r="P15" s="49">
        <v>0</v>
      </c>
      <c r="Q15" s="86">
        <v>2.3333333333000001</v>
      </c>
      <c r="R15" s="86">
        <v>2</v>
      </c>
      <c r="S15" s="11">
        <v>0.48</v>
      </c>
      <c r="T15" s="5" t="s">
        <v>1307</v>
      </c>
    </row>
    <row r="16" spans="1:21" ht="14" customHeight="1">
      <c r="A16" s="4" t="s">
        <v>1415</v>
      </c>
      <c r="B16" s="5"/>
      <c r="C16" s="5">
        <v>1</v>
      </c>
      <c r="D16" s="9">
        <v>361.75967263427106</v>
      </c>
      <c r="E16" s="9">
        <v>460.8759406649616</v>
      </c>
      <c r="F16" s="9"/>
      <c r="G16" s="9">
        <v>78.493937460114864</v>
      </c>
      <c r="H16" s="9">
        <v>21.506062539885129</v>
      </c>
      <c r="I16" s="9">
        <v>76.356094447989776</v>
      </c>
      <c r="J16" s="9">
        <v>2.1378430121250798</v>
      </c>
      <c r="K16" s="9">
        <v>0</v>
      </c>
      <c r="L16" s="9">
        <v>0</v>
      </c>
      <c r="M16" s="78">
        <v>1.0773333333333333</v>
      </c>
      <c r="N16" s="5">
        <v>0</v>
      </c>
      <c r="O16" s="5">
        <v>0</v>
      </c>
      <c r="P16" s="49">
        <v>0</v>
      </c>
      <c r="Q16" s="86">
        <v>1</v>
      </c>
      <c r="R16" s="86">
        <v>1</v>
      </c>
      <c r="S16" s="11">
        <v>0.8</v>
      </c>
      <c r="T16" s="5" t="s">
        <v>1310</v>
      </c>
    </row>
    <row r="17" spans="1:34" ht="14" customHeight="1">
      <c r="A17" s="4" t="s">
        <v>274</v>
      </c>
      <c r="B17" s="5"/>
      <c r="C17" s="5">
        <v>1</v>
      </c>
      <c r="D17" s="9">
        <v>361.46555907928382</v>
      </c>
      <c r="E17" s="9">
        <v>423.81763273657282</v>
      </c>
      <c r="F17" s="9"/>
      <c r="G17" s="9">
        <v>85.287994448299784</v>
      </c>
      <c r="H17" s="9">
        <v>13.775156141568356</v>
      </c>
      <c r="I17" s="9">
        <v>77.342123525329626</v>
      </c>
      <c r="J17" s="9">
        <v>7.9458709229701592</v>
      </c>
      <c r="K17" s="9">
        <v>0</v>
      </c>
      <c r="L17" s="9">
        <v>0.93684941013185297</v>
      </c>
      <c r="M17" s="78">
        <v>1.0705202312138729</v>
      </c>
      <c r="N17" s="5">
        <v>0</v>
      </c>
      <c r="O17" s="5">
        <v>0</v>
      </c>
      <c r="P17" s="49">
        <v>0</v>
      </c>
      <c r="Q17" s="86">
        <v>1.875</v>
      </c>
      <c r="R17" s="86">
        <v>2</v>
      </c>
      <c r="S17" s="11">
        <v>1.0416666666666667</v>
      </c>
      <c r="T17" s="5" t="s">
        <v>1306</v>
      </c>
    </row>
    <row r="18" spans="1:34" ht="14" customHeight="1">
      <c r="A18" s="4" t="s">
        <v>203</v>
      </c>
      <c r="B18" s="5"/>
      <c r="C18" s="5">
        <v>1</v>
      </c>
      <c r="D18" s="9">
        <v>356.90679897698209</v>
      </c>
      <c r="E18" s="9">
        <v>577.19785166240399</v>
      </c>
      <c r="F18" s="9"/>
      <c r="G18" s="9">
        <v>61.834394904458598</v>
      </c>
      <c r="H18" s="9">
        <v>32.050955414012741</v>
      </c>
      <c r="I18" s="9">
        <v>58.878980891719749</v>
      </c>
      <c r="J18" s="9">
        <v>2.9554140127388533</v>
      </c>
      <c r="K18" s="9">
        <v>0</v>
      </c>
      <c r="L18" s="9">
        <v>6.1146496815286628</v>
      </c>
      <c r="M18" s="78">
        <v>1.0716612377850163</v>
      </c>
      <c r="N18" s="5">
        <v>0</v>
      </c>
      <c r="O18" s="5">
        <v>0</v>
      </c>
      <c r="P18" s="49">
        <v>0</v>
      </c>
      <c r="Q18" s="86">
        <v>2.8333333333000001</v>
      </c>
      <c r="R18" s="86">
        <v>2</v>
      </c>
      <c r="S18" s="11">
        <v>0.72</v>
      </c>
      <c r="T18" s="5" t="s">
        <v>1307</v>
      </c>
    </row>
    <row r="19" spans="1:34" ht="14" customHeight="1">
      <c r="A19" s="4" t="s">
        <v>1416</v>
      </c>
      <c r="B19" s="5"/>
      <c r="C19" s="5">
        <v>1</v>
      </c>
      <c r="D19" s="9">
        <v>331.02480613810741</v>
      </c>
      <c r="E19" s="9">
        <v>478.81686751918153</v>
      </c>
      <c r="F19" s="9"/>
      <c r="G19" s="9">
        <v>69.133906633906633</v>
      </c>
      <c r="H19" s="9">
        <v>30.866093366093367</v>
      </c>
      <c r="I19" s="9">
        <v>64.98771498771498</v>
      </c>
      <c r="J19" s="9">
        <v>4.1461916461916468</v>
      </c>
      <c r="K19" s="9">
        <v>0</v>
      </c>
      <c r="L19" s="9">
        <v>0</v>
      </c>
      <c r="M19" s="78">
        <v>1.072944297082228</v>
      </c>
      <c r="N19" s="5">
        <v>0</v>
      </c>
      <c r="O19" s="5">
        <v>0</v>
      </c>
      <c r="P19" s="49">
        <v>0</v>
      </c>
      <c r="Q19" s="86">
        <v>2.1666666666999999</v>
      </c>
      <c r="R19" s="86">
        <v>3</v>
      </c>
      <c r="S19" s="11">
        <v>0.56000000000000005</v>
      </c>
      <c r="T19" s="5" t="s">
        <v>1306</v>
      </c>
    </row>
    <row r="20" spans="1:34" ht="14" customHeight="1">
      <c r="A20" s="4" t="s">
        <v>206</v>
      </c>
      <c r="B20" s="5"/>
      <c r="C20" s="5">
        <v>1</v>
      </c>
      <c r="D20" s="9">
        <v>326.17193248081838</v>
      </c>
      <c r="E20" s="9">
        <v>351.90686854219945</v>
      </c>
      <c r="F20" s="9"/>
      <c r="G20" s="9">
        <v>92.687003760969503</v>
      </c>
      <c r="H20" s="9">
        <v>3.3430839949853741</v>
      </c>
      <c r="I20" s="9">
        <v>38.1947346427079</v>
      </c>
      <c r="J20" s="9">
        <v>54.492269118261596</v>
      </c>
      <c r="K20" s="9">
        <v>0</v>
      </c>
      <c r="L20" s="9">
        <v>3.9699122440451315</v>
      </c>
      <c r="M20" s="78">
        <v>1.0759668508287292</v>
      </c>
      <c r="N20" s="5">
        <v>0</v>
      </c>
      <c r="O20" s="5">
        <v>0</v>
      </c>
      <c r="P20" s="49">
        <v>0</v>
      </c>
      <c r="Q20" s="86">
        <v>1</v>
      </c>
      <c r="R20" s="86">
        <v>3</v>
      </c>
      <c r="S20" s="11">
        <v>1.2</v>
      </c>
      <c r="T20" s="5" t="s">
        <v>1310</v>
      </c>
    </row>
    <row r="21" spans="1:34" ht="14" customHeight="1">
      <c r="A21" s="4" t="s">
        <v>1417</v>
      </c>
      <c r="B21" s="5"/>
      <c r="C21" s="5">
        <v>1</v>
      </c>
      <c r="D21" s="9">
        <v>322.34845626598468</v>
      </c>
      <c r="E21" s="9">
        <v>518.96336777493605</v>
      </c>
      <c r="F21" s="9"/>
      <c r="G21" s="9">
        <v>62.113913289883818</v>
      </c>
      <c r="H21" s="9">
        <v>27.373193539246245</v>
      </c>
      <c r="I21" s="9">
        <v>62.113913289883818</v>
      </c>
      <c r="J21" s="9">
        <v>0</v>
      </c>
      <c r="K21" s="9">
        <v>0</v>
      </c>
      <c r="L21" s="9">
        <v>10.512893170869933</v>
      </c>
      <c r="M21" s="78">
        <v>1.0761154855643045</v>
      </c>
      <c r="N21" s="5">
        <v>0</v>
      </c>
      <c r="O21" s="5">
        <v>10</v>
      </c>
      <c r="P21" s="49">
        <v>0</v>
      </c>
      <c r="Q21" s="86">
        <v>3.1666666666999999</v>
      </c>
      <c r="R21" s="86">
        <v>3</v>
      </c>
      <c r="S21" s="113" t="s">
        <v>31</v>
      </c>
      <c r="T21" s="5" t="s">
        <v>1306</v>
      </c>
    </row>
    <row r="22" spans="1:34" ht="14" customHeight="1">
      <c r="A22" s="387" t="s">
        <v>1418</v>
      </c>
      <c r="B22" s="5"/>
      <c r="C22" s="5">
        <v>1</v>
      </c>
      <c r="D22" s="9">
        <v>318.67203682864448</v>
      </c>
      <c r="E22" s="9">
        <v>444.25852480818406</v>
      </c>
      <c r="F22" s="9"/>
      <c r="G22" s="9">
        <v>71.73121482952665</v>
      </c>
      <c r="H22" s="9">
        <v>25.057927838464085</v>
      </c>
      <c r="I22" s="9">
        <v>67.361800728235693</v>
      </c>
      <c r="J22" s="9">
        <v>4.3694141012909631</v>
      </c>
      <c r="K22" s="9">
        <v>0</v>
      </c>
      <c r="L22" s="9">
        <v>3.2108573320092684</v>
      </c>
      <c r="M22" s="78">
        <v>1.0579545454545454</v>
      </c>
      <c r="N22" s="5">
        <v>0</v>
      </c>
      <c r="O22" s="5">
        <v>0</v>
      </c>
      <c r="P22" s="49">
        <v>0</v>
      </c>
      <c r="Q22" s="86">
        <v>1.1666666667000001</v>
      </c>
      <c r="R22" s="86">
        <v>2</v>
      </c>
      <c r="S22" s="11">
        <v>0.72</v>
      </c>
      <c r="T22" s="5" t="s">
        <v>1310</v>
      </c>
    </row>
    <row r="23" spans="1:34" ht="14" customHeight="1">
      <c r="A23" s="4" t="s">
        <v>1419</v>
      </c>
      <c r="B23" s="5"/>
      <c r="C23" s="5">
        <v>1</v>
      </c>
      <c r="D23" s="9">
        <v>303.9663590792839</v>
      </c>
      <c r="E23" s="9">
        <v>408.52372787723783</v>
      </c>
      <c r="F23" s="9"/>
      <c r="G23" s="9">
        <v>74.406047516198697</v>
      </c>
      <c r="H23" s="9">
        <v>25.593952483801296</v>
      </c>
      <c r="I23" s="9">
        <v>67.026637868970482</v>
      </c>
      <c r="J23" s="9">
        <v>7.3794096472282202</v>
      </c>
      <c r="K23" s="9">
        <v>0</v>
      </c>
      <c r="L23" s="9">
        <v>0</v>
      </c>
      <c r="M23" s="78">
        <v>1.0655526992287918</v>
      </c>
      <c r="N23" s="5">
        <v>0</v>
      </c>
      <c r="O23" s="5">
        <v>0</v>
      </c>
      <c r="P23" s="49">
        <v>0</v>
      </c>
      <c r="Q23" s="86">
        <v>3.1666666666999999</v>
      </c>
      <c r="R23" s="86">
        <v>2</v>
      </c>
      <c r="S23" s="11">
        <v>0.2</v>
      </c>
      <c r="T23" s="5" t="s">
        <v>1310</v>
      </c>
    </row>
    <row r="24" spans="1:34" ht="14" customHeight="1">
      <c r="A24" s="4" t="s">
        <v>1420</v>
      </c>
      <c r="B24" s="5"/>
      <c r="C24" s="5">
        <v>1</v>
      </c>
      <c r="D24" s="9">
        <v>297.05469053708441</v>
      </c>
      <c r="E24" s="9">
        <v>425.43525728900261</v>
      </c>
      <c r="F24" s="9"/>
      <c r="G24" s="9">
        <v>69.823712409263734</v>
      </c>
      <c r="H24" s="9">
        <v>30.176287590736255</v>
      </c>
      <c r="I24" s="9">
        <v>67.991704113377111</v>
      </c>
      <c r="J24" s="9">
        <v>1.8320082958866228</v>
      </c>
      <c r="K24" s="9">
        <v>0</v>
      </c>
      <c r="L24" s="9">
        <v>0</v>
      </c>
      <c r="M24" s="78">
        <v>1.0565789473684211</v>
      </c>
      <c r="N24" s="5">
        <v>0</v>
      </c>
      <c r="O24" s="5">
        <v>0</v>
      </c>
      <c r="P24" s="49">
        <v>0</v>
      </c>
      <c r="Q24" s="86">
        <v>1.3333333332999999</v>
      </c>
      <c r="R24" s="86">
        <v>1</v>
      </c>
      <c r="S24" s="11">
        <v>0.36</v>
      </c>
      <c r="T24" s="5" t="s">
        <v>1310</v>
      </c>
    </row>
    <row r="25" spans="1:34" ht="14" customHeight="1">
      <c r="A25" s="4" t="s">
        <v>630</v>
      </c>
      <c r="B25" s="5"/>
      <c r="C25" s="5">
        <v>1</v>
      </c>
      <c r="D25" s="9">
        <v>292.93710076726336</v>
      </c>
      <c r="E25" s="9">
        <v>365.4360920716112</v>
      </c>
      <c r="F25" s="9"/>
      <c r="G25" s="9">
        <v>80.160965794768615</v>
      </c>
      <c r="H25" s="9">
        <v>19.839034205231389</v>
      </c>
      <c r="I25" s="9">
        <v>67.927565392354126</v>
      </c>
      <c r="J25" s="9">
        <v>12.233400402414487</v>
      </c>
      <c r="K25" s="9">
        <v>0</v>
      </c>
      <c r="L25" s="9">
        <v>0</v>
      </c>
      <c r="M25" s="78">
        <v>1.058904109589041</v>
      </c>
      <c r="N25" s="5">
        <v>0</v>
      </c>
      <c r="O25" s="5">
        <v>0</v>
      </c>
      <c r="P25" s="49">
        <v>0</v>
      </c>
      <c r="Q25" s="86">
        <v>1.75</v>
      </c>
      <c r="R25" s="86">
        <v>1</v>
      </c>
      <c r="S25" s="11">
        <v>0.12</v>
      </c>
      <c r="T25" s="5" t="s">
        <v>1310</v>
      </c>
    </row>
    <row r="26" spans="1:34" ht="14" customHeight="1">
      <c r="A26" s="1" t="s">
        <v>151</v>
      </c>
      <c r="B26" s="331"/>
      <c r="C26" s="331">
        <v>1</v>
      </c>
      <c r="D26" s="7">
        <v>270.29035703324809</v>
      </c>
      <c r="E26" s="7">
        <v>333.37771457800511</v>
      </c>
      <c r="F26" s="7"/>
      <c r="G26" s="7">
        <v>81.07631230701368</v>
      </c>
      <c r="H26" s="7">
        <v>18.923687692986324</v>
      </c>
      <c r="I26" s="7">
        <v>80.238200264666958</v>
      </c>
      <c r="J26" s="7">
        <v>0.83811204234671366</v>
      </c>
      <c r="K26" s="7">
        <v>0</v>
      </c>
      <c r="L26" s="7">
        <v>0</v>
      </c>
      <c r="M26" s="79">
        <v>1.0585480093676816</v>
      </c>
      <c r="N26" s="331">
        <v>0</v>
      </c>
      <c r="O26" s="331">
        <v>0</v>
      </c>
      <c r="P26" s="354">
        <v>0</v>
      </c>
      <c r="Q26" s="85">
        <v>0.94444444439999997</v>
      </c>
      <c r="R26" s="85">
        <v>2</v>
      </c>
      <c r="S26" s="8">
        <v>0.3</v>
      </c>
      <c r="T26" s="331" t="s">
        <v>1313</v>
      </c>
    </row>
    <row r="27" spans="1:34" ht="14" customHeight="1">
      <c r="A27" s="4" t="s">
        <v>1421</v>
      </c>
      <c r="B27" s="5"/>
      <c r="C27" s="5">
        <v>1</v>
      </c>
      <c r="D27" s="9">
        <v>246.90832941176467</v>
      </c>
      <c r="E27" s="9">
        <v>357.93619641943729</v>
      </c>
      <c r="F27" s="9"/>
      <c r="G27" s="9">
        <v>68.981101068200488</v>
      </c>
      <c r="H27" s="9">
        <v>31.018898931799505</v>
      </c>
      <c r="I27" s="9">
        <v>67.091207888249798</v>
      </c>
      <c r="J27" s="9">
        <v>1.8898931799506986</v>
      </c>
      <c r="K27" s="9">
        <v>0</v>
      </c>
      <c r="L27" s="9">
        <v>0</v>
      </c>
      <c r="M27" s="78">
        <v>1.0641848523748396</v>
      </c>
      <c r="N27" s="5">
        <v>0</v>
      </c>
      <c r="O27" s="5">
        <v>20</v>
      </c>
      <c r="P27" s="49">
        <v>0</v>
      </c>
      <c r="Q27" s="86">
        <v>0</v>
      </c>
      <c r="R27" s="86">
        <v>1</v>
      </c>
      <c r="S27" s="11">
        <v>0.45833333333333331</v>
      </c>
      <c r="T27" s="5" t="s">
        <v>1310</v>
      </c>
    </row>
    <row r="28" spans="1:34" ht="14" customHeight="1">
      <c r="A28" s="4" t="s">
        <v>184</v>
      </c>
      <c r="B28" s="5"/>
      <c r="C28" s="5">
        <v>1</v>
      </c>
      <c r="D28" s="9">
        <v>234.40850332480818</v>
      </c>
      <c r="E28" s="9">
        <v>456.31718056265981</v>
      </c>
      <c r="F28" s="9"/>
      <c r="G28" s="9">
        <v>51.369642281662905</v>
      </c>
      <c r="H28" s="9">
        <v>42.152755398001936</v>
      </c>
      <c r="I28" s="9">
        <v>51.369642281662905</v>
      </c>
      <c r="J28" s="9">
        <v>0</v>
      </c>
      <c r="K28" s="9">
        <v>0</v>
      </c>
      <c r="L28" s="9">
        <v>6.4776023203351585</v>
      </c>
      <c r="M28" s="353" t="s">
        <v>31</v>
      </c>
      <c r="N28" s="5">
        <v>0</v>
      </c>
      <c r="O28" s="5">
        <v>0</v>
      </c>
      <c r="P28" s="49">
        <v>0</v>
      </c>
      <c r="Q28" s="86">
        <v>2.6666666666999999</v>
      </c>
      <c r="R28" s="86">
        <v>2</v>
      </c>
      <c r="S28" s="113" t="s">
        <v>31</v>
      </c>
      <c r="T28" s="5" t="s">
        <v>1306</v>
      </c>
    </row>
    <row r="29" spans="1:34" s="4" customFormat="1" ht="14">
      <c r="A29" s="4" t="s">
        <v>1422</v>
      </c>
      <c r="B29" s="24"/>
      <c r="C29" s="5">
        <v>1</v>
      </c>
      <c r="D29" s="87">
        <v>221.17339335038361</v>
      </c>
      <c r="E29" s="87">
        <v>379.25942915601024</v>
      </c>
      <c r="F29" s="87"/>
      <c r="G29" s="87">
        <v>58.317177200465288</v>
      </c>
      <c r="H29" s="87">
        <v>38.154323381155479</v>
      </c>
      <c r="I29" s="87">
        <v>57.309034509499803</v>
      </c>
      <c r="J29" s="87">
        <v>1.0081426909654905</v>
      </c>
      <c r="K29" s="87">
        <v>0</v>
      </c>
      <c r="L29" s="87">
        <v>3.5284994183792162</v>
      </c>
      <c r="M29" s="78">
        <v>1.0682492581602374</v>
      </c>
      <c r="N29" s="87">
        <v>0</v>
      </c>
      <c r="O29" s="87">
        <v>10</v>
      </c>
      <c r="P29" s="87">
        <v>0</v>
      </c>
      <c r="Q29" s="86">
        <v>1.5</v>
      </c>
      <c r="R29" s="11">
        <v>2</v>
      </c>
      <c r="S29" s="11">
        <v>0.75</v>
      </c>
      <c r="T29" s="5" t="s">
        <v>1307</v>
      </c>
      <c r="X29" s="58"/>
      <c r="Y29" s="5"/>
      <c r="Z29" s="5"/>
      <c r="AA29" s="5"/>
      <c r="AB29" s="5"/>
      <c r="AH29" s="5"/>
    </row>
    <row r="30" spans="1:34" s="4" customFormat="1" ht="14">
      <c r="A30" s="4" t="s">
        <v>1423</v>
      </c>
      <c r="B30" s="24"/>
      <c r="C30" s="5">
        <v>1</v>
      </c>
      <c r="D30" s="9">
        <v>190.87969718670072</v>
      </c>
      <c r="E30" s="9">
        <v>262.64340460358051</v>
      </c>
      <c r="F30" s="9"/>
      <c r="G30" s="9">
        <v>72.676371780515112</v>
      </c>
      <c r="H30" s="9">
        <v>20.380739081746921</v>
      </c>
      <c r="I30" s="9">
        <v>64.557670772676374</v>
      </c>
      <c r="J30" s="9">
        <v>8.1187010078387445</v>
      </c>
      <c r="K30" s="9">
        <v>0</v>
      </c>
      <c r="L30" s="9">
        <v>6.9428891377379625</v>
      </c>
      <c r="M30" s="10">
        <v>1.058968058968059</v>
      </c>
      <c r="N30" s="9">
        <v>0</v>
      </c>
      <c r="O30" s="9">
        <v>0</v>
      </c>
      <c r="P30" s="9">
        <v>0</v>
      </c>
      <c r="Q30" s="11">
        <v>1.3333333332999999</v>
      </c>
      <c r="R30" s="11">
        <v>2</v>
      </c>
      <c r="S30" s="11">
        <v>0.28000000000000003</v>
      </c>
      <c r="T30" s="5" t="s">
        <v>1429</v>
      </c>
      <c r="X30" s="58"/>
      <c r="Y30" s="5"/>
      <c r="Z30" s="5"/>
      <c r="AA30" s="5"/>
      <c r="AB30" s="5"/>
    </row>
    <row r="31" spans="1:34" s="4" customFormat="1" ht="14">
      <c r="A31" s="4" t="s">
        <v>1397</v>
      </c>
      <c r="B31" s="24"/>
      <c r="C31" s="5">
        <v>1</v>
      </c>
      <c r="D31" s="87">
        <v>170.8799754475703</v>
      </c>
      <c r="E31" s="87">
        <v>313.96621994884902</v>
      </c>
      <c r="F31" s="87"/>
      <c r="G31" s="87">
        <v>54.42622950819672</v>
      </c>
      <c r="H31" s="87">
        <v>45.57377049180328</v>
      </c>
      <c r="I31" s="87">
        <v>54.051522248243565</v>
      </c>
      <c r="J31" s="87">
        <v>0.37470725995316162</v>
      </c>
      <c r="K31" s="87">
        <v>0</v>
      </c>
      <c r="L31" s="87">
        <v>0</v>
      </c>
      <c r="M31" s="78">
        <v>1.0608308605341246</v>
      </c>
      <c r="N31" s="87">
        <v>0</v>
      </c>
      <c r="O31" s="87">
        <v>0</v>
      </c>
      <c r="P31" s="87">
        <v>0</v>
      </c>
      <c r="Q31" s="86">
        <v>2.5</v>
      </c>
      <c r="R31" s="11">
        <v>2</v>
      </c>
      <c r="S31" s="11">
        <v>0</v>
      </c>
      <c r="T31" s="5" t="s">
        <v>1310</v>
      </c>
      <c r="X31" s="58"/>
      <c r="Y31" s="5"/>
      <c r="Z31" s="5"/>
      <c r="AA31" s="5"/>
      <c r="AB31" s="5"/>
    </row>
    <row r="32" spans="1:34" s="4" customFormat="1" ht="14">
      <c r="A32" s="4" t="s">
        <v>1424</v>
      </c>
      <c r="B32" s="24"/>
      <c r="C32" s="5">
        <v>1</v>
      </c>
      <c r="D32" s="9">
        <v>161.61539846547313</v>
      </c>
      <c r="E32" s="9">
        <v>381.61233759590789</v>
      </c>
      <c r="F32" s="9"/>
      <c r="G32" s="9">
        <v>42.350674373795769</v>
      </c>
      <c r="H32" s="9">
        <v>51.830443159922922</v>
      </c>
      <c r="I32" s="9">
        <v>40.346820809248555</v>
      </c>
      <c r="J32" s="9">
        <v>2.0038535645472066</v>
      </c>
      <c r="K32" s="9">
        <v>0</v>
      </c>
      <c r="L32" s="9">
        <v>5.8188824662813099</v>
      </c>
      <c r="M32" s="10">
        <v>1.0710321864594896</v>
      </c>
      <c r="N32" s="9">
        <v>10</v>
      </c>
      <c r="O32" s="9">
        <v>0</v>
      </c>
      <c r="P32" s="9">
        <v>0</v>
      </c>
      <c r="Q32" s="11">
        <v>2.5</v>
      </c>
      <c r="R32" s="11">
        <v>3</v>
      </c>
      <c r="S32" s="11">
        <v>0.6</v>
      </c>
      <c r="T32" s="5" t="s">
        <v>1306</v>
      </c>
      <c r="X32" s="58"/>
      <c r="Y32" s="5"/>
      <c r="Z32" s="5"/>
      <c r="AA32" s="5"/>
      <c r="AB32" s="5"/>
    </row>
    <row r="33" spans="1:28" s="4" customFormat="1" ht="14">
      <c r="A33" s="4" t="s">
        <v>1425</v>
      </c>
      <c r="B33" s="24"/>
      <c r="C33" s="5">
        <v>1</v>
      </c>
      <c r="D33" s="87">
        <v>157.35075191815852</v>
      </c>
      <c r="E33" s="87">
        <v>311.31919795396419</v>
      </c>
      <c r="F33" s="87"/>
      <c r="G33" s="87">
        <v>50.54322153991496</v>
      </c>
      <c r="H33" s="87">
        <v>47.661785545583371</v>
      </c>
      <c r="I33" s="87">
        <v>50.54322153991496</v>
      </c>
      <c r="J33" s="87">
        <v>0</v>
      </c>
      <c r="K33" s="87">
        <v>0</v>
      </c>
      <c r="L33" s="87">
        <v>1.794992914501653</v>
      </c>
      <c r="M33" s="78">
        <v>1.0625</v>
      </c>
      <c r="N33" s="107">
        <v>0</v>
      </c>
      <c r="O33" s="107">
        <v>0</v>
      </c>
      <c r="P33" s="87">
        <v>0</v>
      </c>
      <c r="Q33" s="86">
        <v>1.6666666667000001</v>
      </c>
      <c r="R33" s="11">
        <v>1</v>
      </c>
      <c r="S33" s="11">
        <v>0.48148148148148145</v>
      </c>
      <c r="T33" s="341" t="s">
        <v>31</v>
      </c>
      <c r="X33" s="58"/>
      <c r="Y33" s="5"/>
      <c r="Z33" s="5"/>
      <c r="AA33" s="5"/>
      <c r="AB33" s="5"/>
    </row>
    <row r="34" spans="1:28" s="4" customFormat="1" ht="14">
      <c r="A34" s="4" t="s">
        <v>1426</v>
      </c>
      <c r="B34" s="24"/>
      <c r="C34" s="5">
        <v>1</v>
      </c>
      <c r="D34" s="87">
        <v>156.32135447570329</v>
      </c>
      <c r="E34" s="87">
        <v>446.02320613810735</v>
      </c>
      <c r="F34" s="87"/>
      <c r="G34" s="87">
        <v>35.047807451368278</v>
      </c>
      <c r="H34" s="87">
        <v>49.917573359709863</v>
      </c>
      <c r="I34" s="87">
        <v>34.157599736234751</v>
      </c>
      <c r="J34" s="87">
        <v>0.89020771513353114</v>
      </c>
      <c r="K34" s="87">
        <v>0</v>
      </c>
      <c r="L34" s="87">
        <v>15.034619188921857</v>
      </c>
      <c r="M34" s="78">
        <v>1.0606896551724139</v>
      </c>
      <c r="N34" s="107">
        <v>0</v>
      </c>
      <c r="O34" s="107">
        <v>0</v>
      </c>
      <c r="P34" s="87">
        <v>0</v>
      </c>
      <c r="Q34" s="86">
        <v>2</v>
      </c>
      <c r="R34" s="11">
        <v>1</v>
      </c>
      <c r="S34" s="86">
        <v>0.32</v>
      </c>
      <c r="T34" s="5" t="s">
        <v>1310</v>
      </c>
      <c r="X34" s="58"/>
      <c r="Y34" s="5"/>
      <c r="Z34" s="5"/>
      <c r="AA34" s="5"/>
      <c r="AB34" s="5"/>
    </row>
    <row r="35" spans="1:28" s="4" customFormat="1" ht="14">
      <c r="A35" s="4" t="s">
        <v>1427</v>
      </c>
      <c r="B35" s="24"/>
      <c r="C35" s="5">
        <v>1</v>
      </c>
      <c r="D35" s="87">
        <v>140.73333606138107</v>
      </c>
      <c r="E35" s="87">
        <v>290.4371355498721</v>
      </c>
      <c r="F35" s="87"/>
      <c r="G35" s="87">
        <v>48.455696202531648</v>
      </c>
      <c r="H35" s="87">
        <v>51.544303797468352</v>
      </c>
      <c r="I35" s="87">
        <v>48.455696202531648</v>
      </c>
      <c r="J35" s="87">
        <v>0</v>
      </c>
      <c r="K35" s="87">
        <v>0</v>
      </c>
      <c r="L35" s="87">
        <v>0</v>
      </c>
      <c r="M35" s="78">
        <v>1.0513643659711076</v>
      </c>
      <c r="N35" s="87">
        <v>0</v>
      </c>
      <c r="O35" s="87">
        <v>0</v>
      </c>
      <c r="P35" s="87">
        <v>0</v>
      </c>
      <c r="Q35" s="86">
        <v>2.5</v>
      </c>
      <c r="R35" s="11">
        <v>1</v>
      </c>
      <c r="S35" s="11">
        <v>0.56000000000000005</v>
      </c>
      <c r="T35" s="5" t="s">
        <v>1310</v>
      </c>
      <c r="X35" s="58"/>
      <c r="Y35" s="5"/>
      <c r="Z35" s="5"/>
      <c r="AA35" s="5"/>
      <c r="AB35" s="5"/>
    </row>
    <row r="36" spans="1:28" s="4" customFormat="1" ht="14">
      <c r="A36" s="4" t="s">
        <v>207</v>
      </c>
      <c r="B36" s="24"/>
      <c r="C36" s="5">
        <v>1</v>
      </c>
      <c r="D36" s="9">
        <v>123.38063631713554</v>
      </c>
      <c r="E36" s="9">
        <v>256.76113350383633</v>
      </c>
      <c r="F36" s="9"/>
      <c r="G36" s="9">
        <v>48.052691867124857</v>
      </c>
      <c r="H36" s="9">
        <v>51.431844215349365</v>
      </c>
      <c r="I36" s="9">
        <v>47.021764032073314</v>
      </c>
      <c r="J36" s="9">
        <v>1.0309278350515463</v>
      </c>
      <c r="K36" s="9">
        <v>0</v>
      </c>
      <c r="L36" s="9">
        <v>0.51546391752577314</v>
      </c>
      <c r="M36" s="10">
        <v>1.0610169491525425</v>
      </c>
      <c r="N36" s="5">
        <v>0</v>
      </c>
      <c r="O36" s="5">
        <v>0</v>
      </c>
      <c r="P36" s="9">
        <v>0</v>
      </c>
      <c r="Q36" s="11">
        <v>2.6666666666999999</v>
      </c>
      <c r="R36" s="11">
        <v>2</v>
      </c>
      <c r="S36" s="113">
        <v>0.36</v>
      </c>
      <c r="T36" s="5" t="s">
        <v>1307</v>
      </c>
      <c r="X36" s="58"/>
      <c r="Y36" s="5"/>
      <c r="Z36" s="5"/>
      <c r="AA36" s="5"/>
      <c r="AB36" s="5"/>
    </row>
    <row r="37" spans="1:28" s="4" customFormat="1" ht="14">
      <c r="A37" s="4" t="s">
        <v>1428</v>
      </c>
      <c r="B37" s="24"/>
      <c r="C37" s="5">
        <v>1</v>
      </c>
      <c r="D37" s="9">
        <v>48.234623017902813</v>
      </c>
      <c r="E37" s="9">
        <v>303.08401841432214</v>
      </c>
      <c r="F37" s="9"/>
      <c r="G37" s="9">
        <v>15.914604560892776</v>
      </c>
      <c r="H37" s="9">
        <v>84.085395439107231</v>
      </c>
      <c r="I37" s="9">
        <v>15.526443474041733</v>
      </c>
      <c r="J37" s="9">
        <v>0.38816108685104328</v>
      </c>
      <c r="K37" s="9">
        <v>0</v>
      </c>
      <c r="L37" s="9">
        <v>0</v>
      </c>
      <c r="M37" s="10">
        <v>1.0649064906490648</v>
      </c>
      <c r="N37" s="5">
        <v>0</v>
      </c>
      <c r="O37" s="5">
        <v>0</v>
      </c>
      <c r="P37" s="9">
        <v>0</v>
      </c>
      <c r="Q37" s="11">
        <v>1.1666666667000001</v>
      </c>
      <c r="R37" s="11">
        <v>2</v>
      </c>
      <c r="S37" s="11">
        <v>0</v>
      </c>
      <c r="T37" s="5" t="s">
        <v>1306</v>
      </c>
      <c r="X37" s="58"/>
      <c r="Y37" s="5"/>
      <c r="Z37" s="5"/>
      <c r="AA37" s="5"/>
      <c r="AB37" s="5"/>
    </row>
    <row r="38" spans="1:28" ht="6.75" customHeight="1">
      <c r="A38" s="3"/>
      <c r="B38" s="330"/>
      <c r="C38" s="3"/>
      <c r="D38" s="330"/>
      <c r="E38" s="330"/>
      <c r="F38" s="330"/>
      <c r="G38" s="330"/>
      <c r="H38" s="330"/>
      <c r="I38" s="330"/>
      <c r="J38" s="330"/>
      <c r="K38" s="3"/>
      <c r="L38" s="3"/>
      <c r="M38" s="3"/>
      <c r="N38" s="3"/>
      <c r="O38" s="3"/>
      <c r="P38" s="3"/>
      <c r="Q38" s="330"/>
      <c r="R38" s="330"/>
      <c r="S38" s="3"/>
      <c r="T38" s="3"/>
    </row>
    <row r="39" spans="1:28" ht="14">
      <c r="A39" s="4" t="s">
        <v>107</v>
      </c>
      <c r="B39" s="5"/>
      <c r="C39" s="5"/>
      <c r="D39" s="9">
        <f>AVERAGE(D12:D37)</f>
        <v>276.47239771788315</v>
      </c>
      <c r="E39" s="9">
        <f>AVERAGE(E12:E37)</f>
        <v>414.18541381074164</v>
      </c>
      <c r="F39" s="9"/>
      <c r="G39" s="5"/>
      <c r="H39" s="5"/>
      <c r="I39" s="5"/>
      <c r="J39" s="5"/>
      <c r="K39" s="4"/>
      <c r="L39" s="4"/>
      <c r="M39" s="10">
        <f>AVERAGE(M12:M37)</f>
        <v>1.0650922417368518</v>
      </c>
      <c r="N39" s="4"/>
      <c r="O39" s="11"/>
      <c r="P39" s="11"/>
      <c r="Q39" s="11">
        <f>AVERAGE(Q12:Q37)</f>
        <v>1.9257478632500002</v>
      </c>
      <c r="R39" s="11">
        <f>AVERAGE(R12:R37)</f>
        <v>1.8461538461538463</v>
      </c>
      <c r="S39" s="11">
        <f>AVERAGE(S12:S37)</f>
        <v>0.52242283950617285</v>
      </c>
    </row>
    <row r="40" spans="1:28" ht="7.5" customHeight="1">
      <c r="A40" s="4"/>
      <c r="B40" s="5"/>
      <c r="C40" s="5"/>
      <c r="D40" s="9"/>
      <c r="E40" s="5"/>
      <c r="F40" s="9"/>
      <c r="G40" s="9"/>
      <c r="H40" s="9"/>
      <c r="I40" s="9"/>
      <c r="J40" s="9"/>
      <c r="K40" s="30"/>
      <c r="L40" s="30"/>
      <c r="M40" s="10"/>
      <c r="N40" s="4"/>
      <c r="O40" s="5"/>
      <c r="P40" s="11"/>
      <c r="Q40" s="11"/>
      <c r="R40" s="11"/>
    </row>
    <row r="41" spans="1:28">
      <c r="A41" s="39" t="s">
        <v>1315</v>
      </c>
      <c r="B41" s="99"/>
      <c r="C41" s="99"/>
      <c r="D41" s="41"/>
      <c r="E41" s="40"/>
      <c r="F41" s="42"/>
      <c r="G41" s="42"/>
      <c r="H41" s="42"/>
      <c r="I41" s="41"/>
      <c r="J41" s="41"/>
      <c r="K41" s="42"/>
      <c r="L41" s="42"/>
      <c r="M41" s="41"/>
      <c r="N41" s="42"/>
      <c r="O41" s="41"/>
      <c r="P41" s="40"/>
      <c r="Q41" s="40"/>
      <c r="R41" s="40"/>
      <c r="S41" s="97" t="s">
        <v>108</v>
      </c>
      <c r="T41" s="96">
        <v>45418</v>
      </c>
    </row>
    <row r="42" spans="1:28">
      <c r="A42" s="39" t="s">
        <v>1678</v>
      </c>
      <c r="B42" s="99"/>
      <c r="C42" s="99"/>
      <c r="D42" s="42"/>
      <c r="E42" s="40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0"/>
      <c r="S42" s="97" t="s">
        <v>110</v>
      </c>
      <c r="T42" s="96">
        <v>45533</v>
      </c>
    </row>
    <row r="43" spans="1:28">
      <c r="A43" s="39" t="s">
        <v>186</v>
      </c>
      <c r="B43" s="99"/>
      <c r="C43" s="99"/>
      <c r="D43" s="42"/>
      <c r="E43" s="40"/>
      <c r="F43" s="42"/>
      <c r="G43" s="42"/>
      <c r="H43" s="42"/>
      <c r="I43" s="48"/>
      <c r="J43" s="48"/>
      <c r="K43" s="42"/>
      <c r="L43" s="42"/>
      <c r="M43" s="48"/>
      <c r="N43" s="42"/>
      <c r="O43" s="42"/>
      <c r="P43" s="40"/>
      <c r="R43" s="97"/>
      <c r="S43" s="97" t="s">
        <v>111</v>
      </c>
      <c r="T43" s="97">
        <f>_xlfn.DAYS(T42,T41)</f>
        <v>115</v>
      </c>
    </row>
    <row r="44" spans="1:28">
      <c r="A44" s="39" t="s">
        <v>1463</v>
      </c>
      <c r="B44" s="99"/>
      <c r="C44" s="99"/>
      <c r="R44" s="97"/>
    </row>
    <row r="45" spans="1:28">
      <c r="A45" s="39" t="s">
        <v>187</v>
      </c>
      <c r="B45" s="99"/>
      <c r="C45" s="99"/>
      <c r="R45" s="97"/>
    </row>
    <row r="46" spans="1:28">
      <c r="A46" s="39" t="s">
        <v>188</v>
      </c>
      <c r="B46" s="99"/>
      <c r="D46" s="99"/>
      <c r="T46" s="186" t="s">
        <v>189</v>
      </c>
    </row>
    <row r="47" spans="1:28">
      <c r="C47" s="99"/>
    </row>
  </sheetData>
  <sortState xmlns:xlrd2="http://schemas.microsoft.com/office/spreadsheetml/2017/richdata2" ref="A12:AI37">
    <sortCondition descending="1" ref="D12:D37"/>
    <sortCondition ref="A12:A37"/>
  </sortState>
  <mergeCells count="6">
    <mergeCell ref="N9:P9"/>
    <mergeCell ref="A3:T3"/>
    <mergeCell ref="A6:T6"/>
    <mergeCell ref="A5:T5"/>
    <mergeCell ref="A4:T4"/>
    <mergeCell ref="N8:P8"/>
  </mergeCells>
  <phoneticPr fontId="5" type="noConversion"/>
  <printOptions horizontalCentered="1"/>
  <pageMargins left="0.75" right="0.75" top="0.83" bottom="0.6" header="0.5" footer="0.5"/>
  <pageSetup scale="78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"/>
  <sheetViews>
    <sheetView zoomScaleNormal="100" zoomScaleSheetLayoutView="120" workbookViewId="0">
      <selection activeCell="A26" sqref="A26"/>
    </sheetView>
  </sheetViews>
  <sheetFormatPr baseColWidth="10" defaultColWidth="8.83203125" defaultRowHeight="13"/>
  <cols>
    <col min="1" max="1" width="19.83203125" customWidth="1"/>
    <col min="2" max="2" width="11" style="49" customWidth="1"/>
    <col min="3" max="3" width="2.1640625" customWidth="1"/>
    <col min="4" max="4" width="6.33203125" customWidth="1"/>
    <col min="5" max="5" width="7.33203125" customWidth="1"/>
    <col min="6" max="6" width="1.1640625" customWidth="1"/>
    <col min="7" max="8" width="5.83203125" customWidth="1"/>
    <col min="9" max="10" width="6" customWidth="1"/>
    <col min="11" max="11" width="5.83203125" customWidth="1"/>
    <col min="12" max="12" width="6" customWidth="1"/>
    <col min="13" max="13" width="8.1640625" customWidth="1"/>
    <col min="14" max="15" width="5.33203125" customWidth="1"/>
    <col min="16" max="16" width="5.1640625" customWidth="1"/>
    <col min="17" max="18" width="8.33203125" customWidth="1"/>
    <col min="19" max="19" width="8" customWidth="1"/>
  </cols>
  <sheetData>
    <row r="1" spans="1:20" ht="14">
      <c r="A1" s="1" t="s">
        <v>208</v>
      </c>
      <c r="B1" s="331"/>
      <c r="C1" s="1"/>
      <c r="D1" s="331"/>
      <c r="E1" s="331"/>
      <c r="F1" s="331"/>
      <c r="G1" s="331"/>
      <c r="H1" s="331"/>
      <c r="I1" s="331"/>
      <c r="J1" s="331"/>
      <c r="K1" s="1"/>
      <c r="L1" s="1"/>
      <c r="M1" s="1"/>
      <c r="N1" s="1"/>
      <c r="O1" s="1"/>
      <c r="P1" s="1"/>
      <c r="Q1" s="331"/>
      <c r="R1" s="331"/>
      <c r="T1" s="2" t="s">
        <v>1</v>
      </c>
    </row>
    <row r="2" spans="1:20" ht="14">
      <c r="A2" s="1"/>
      <c r="B2" s="331"/>
      <c r="C2" s="1"/>
      <c r="D2" s="331"/>
      <c r="E2" s="331"/>
      <c r="F2" s="331"/>
      <c r="G2" s="331"/>
      <c r="H2" s="331"/>
      <c r="I2" s="331"/>
      <c r="J2" s="331"/>
      <c r="K2" s="1"/>
      <c r="L2" s="1"/>
      <c r="M2" s="1"/>
      <c r="N2" s="1"/>
      <c r="O2" s="1"/>
      <c r="P2" s="1"/>
      <c r="Q2" s="331"/>
      <c r="R2" s="331"/>
      <c r="T2" s="2" t="s">
        <v>2</v>
      </c>
    </row>
    <row r="3" spans="1:20" ht="14">
      <c r="A3" s="389" t="s">
        <v>209</v>
      </c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  <c r="Q3" s="389"/>
      <c r="R3" s="389"/>
      <c r="S3" s="389"/>
      <c r="T3" s="389"/>
    </row>
    <row r="4" spans="1:20" ht="14">
      <c r="A4" s="389" t="s">
        <v>4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  <c r="P4" s="389"/>
      <c r="Q4" s="389"/>
      <c r="R4" s="389"/>
      <c r="S4" s="389"/>
      <c r="T4" s="389"/>
    </row>
    <row r="5" spans="1:20" ht="14">
      <c r="A5" s="389" t="s">
        <v>1302</v>
      </c>
      <c r="B5" s="389"/>
      <c r="C5" s="389"/>
      <c r="D5" s="389"/>
      <c r="E5" s="389"/>
      <c r="F5" s="389"/>
      <c r="G5" s="389"/>
      <c r="H5" s="389"/>
      <c r="I5" s="389"/>
      <c r="J5" s="389"/>
      <c r="K5" s="389"/>
      <c r="L5" s="389"/>
      <c r="M5" s="389"/>
      <c r="N5" s="389"/>
      <c r="O5" s="389"/>
      <c r="P5" s="389"/>
      <c r="Q5" s="389"/>
      <c r="R5" s="389"/>
      <c r="S5" s="389"/>
      <c r="T5" s="389"/>
    </row>
    <row r="6" spans="1:20" ht="15">
      <c r="A6" s="389" t="s">
        <v>1625</v>
      </c>
      <c r="B6" s="389"/>
      <c r="C6" s="389"/>
      <c r="D6" s="389"/>
      <c r="E6" s="389"/>
      <c r="F6" s="389"/>
      <c r="G6" s="389"/>
      <c r="H6" s="389"/>
      <c r="I6" s="389"/>
      <c r="J6" s="389"/>
      <c r="K6" s="389"/>
      <c r="L6" s="389"/>
      <c r="M6" s="389"/>
      <c r="N6" s="389"/>
      <c r="O6" s="389"/>
      <c r="P6" s="389"/>
      <c r="Q6" s="389"/>
      <c r="R6" s="389"/>
      <c r="S6" s="389"/>
      <c r="T6" s="389"/>
    </row>
    <row r="7" spans="1:20" ht="8" customHeight="1">
      <c r="A7" s="4"/>
      <c r="B7" s="5"/>
      <c r="C7" s="4"/>
      <c r="D7" s="5"/>
      <c r="E7" s="5"/>
      <c r="F7" s="5"/>
      <c r="G7" s="5"/>
      <c r="H7" s="5"/>
      <c r="I7" s="5"/>
      <c r="J7" s="5"/>
      <c r="K7" s="4"/>
      <c r="L7" s="4"/>
      <c r="M7" s="4"/>
      <c r="N7" s="4"/>
      <c r="O7" s="4"/>
      <c r="P7" s="4"/>
      <c r="Q7" s="330"/>
      <c r="R7" s="330"/>
      <c r="S7" s="3"/>
      <c r="T7" s="52"/>
    </row>
    <row r="8" spans="1:20" ht="14">
      <c r="A8" s="29"/>
      <c r="B8" s="335"/>
      <c r="C8" s="29"/>
      <c r="D8" s="335"/>
      <c r="E8" s="335"/>
      <c r="F8" s="335"/>
      <c r="G8" s="335"/>
      <c r="H8" s="335"/>
      <c r="I8" s="335"/>
      <c r="J8" s="335"/>
      <c r="K8" s="29"/>
      <c r="L8" s="29"/>
      <c r="M8" s="29"/>
      <c r="N8" s="390" t="s">
        <v>5</v>
      </c>
      <c r="O8" s="390"/>
      <c r="P8" s="390"/>
      <c r="Q8" s="5"/>
      <c r="R8" s="5"/>
      <c r="S8" s="5"/>
    </row>
    <row r="9" spans="1:20" ht="15">
      <c r="A9" s="4"/>
      <c r="B9" s="5" t="s">
        <v>7</v>
      </c>
      <c r="C9" s="4"/>
      <c r="D9" s="6" t="s">
        <v>8</v>
      </c>
      <c r="E9" s="6"/>
      <c r="F9" s="5"/>
      <c r="G9" s="6" t="s">
        <v>9</v>
      </c>
      <c r="H9" s="6"/>
      <c r="I9" s="6"/>
      <c r="J9" s="6"/>
      <c r="K9" s="6"/>
      <c r="L9" s="6"/>
      <c r="M9" s="4"/>
      <c r="N9" s="388" t="s">
        <v>160</v>
      </c>
      <c r="O9" s="388"/>
      <c r="P9" s="388"/>
      <c r="Q9" s="5"/>
      <c r="R9" s="5"/>
      <c r="S9" s="5"/>
      <c r="T9" s="5"/>
    </row>
    <row r="10" spans="1:20" ht="15">
      <c r="A10" s="3" t="s">
        <v>13</v>
      </c>
      <c r="B10" s="330" t="s">
        <v>119</v>
      </c>
      <c r="C10" s="3" t="s">
        <v>15</v>
      </c>
      <c r="D10" s="330" t="s">
        <v>12</v>
      </c>
      <c r="E10" s="330" t="s">
        <v>16</v>
      </c>
      <c r="F10" s="330"/>
      <c r="G10" s="330" t="s">
        <v>12</v>
      </c>
      <c r="H10" s="330" t="s">
        <v>17</v>
      </c>
      <c r="I10" s="330" t="s">
        <v>1304</v>
      </c>
      <c r="J10" s="330" t="s">
        <v>1305</v>
      </c>
      <c r="K10" s="330" t="s">
        <v>18</v>
      </c>
      <c r="L10" s="330" t="s">
        <v>19</v>
      </c>
      <c r="M10" s="330" t="s">
        <v>20</v>
      </c>
      <c r="N10" s="330" t="s">
        <v>22</v>
      </c>
      <c r="O10" s="330" t="s">
        <v>23</v>
      </c>
      <c r="P10" s="330" t="s">
        <v>24</v>
      </c>
      <c r="Q10" s="330" t="s">
        <v>161</v>
      </c>
      <c r="R10" s="330" t="s">
        <v>162</v>
      </c>
      <c r="S10" s="330" t="s">
        <v>210</v>
      </c>
      <c r="T10" s="330" t="s">
        <v>164</v>
      </c>
    </row>
    <row r="11" spans="1:20" ht="8" customHeight="1">
      <c r="A11" s="4"/>
      <c r="B11" s="5"/>
      <c r="C11" s="4"/>
      <c r="D11" s="5"/>
      <c r="E11" s="5"/>
      <c r="F11" s="5"/>
      <c r="G11" s="5"/>
      <c r="H11" s="5"/>
      <c r="I11" s="5"/>
      <c r="J11" s="5"/>
      <c r="K11" s="4"/>
      <c r="L11" s="4"/>
      <c r="M11" s="4"/>
      <c r="N11" s="4"/>
      <c r="O11" s="4"/>
      <c r="P11" s="4"/>
      <c r="Q11" s="5"/>
      <c r="R11" s="5"/>
      <c r="S11" s="4"/>
    </row>
    <row r="12" spans="1:20" s="108" customFormat="1" ht="14">
      <c r="A12" s="4" t="s">
        <v>1430</v>
      </c>
      <c r="B12" s="5"/>
      <c r="C12" s="5">
        <v>1</v>
      </c>
      <c r="D12" s="87">
        <v>471.02285831202045</v>
      </c>
      <c r="E12" s="87">
        <v>532.19847774936045</v>
      </c>
      <c r="F12" s="87"/>
      <c r="G12" s="87">
        <v>88.505111909367244</v>
      </c>
      <c r="H12" s="87">
        <v>11.494888090632772</v>
      </c>
      <c r="I12" s="87">
        <v>47.582205029013544</v>
      </c>
      <c r="J12" s="87">
        <v>40.922906880353693</v>
      </c>
      <c r="K12" s="87">
        <v>0</v>
      </c>
      <c r="L12" s="87">
        <v>0</v>
      </c>
      <c r="M12" s="341" t="s">
        <v>31</v>
      </c>
      <c r="N12" s="87">
        <v>0</v>
      </c>
      <c r="O12" s="87">
        <v>0</v>
      </c>
      <c r="P12" s="86">
        <v>0</v>
      </c>
      <c r="Q12" s="86">
        <v>3</v>
      </c>
      <c r="R12" s="11">
        <v>3</v>
      </c>
      <c r="S12" s="341" t="s">
        <v>31</v>
      </c>
      <c r="T12" s="355" t="s">
        <v>1307</v>
      </c>
    </row>
    <row r="13" spans="1:20" s="108" customFormat="1" ht="14">
      <c r="A13" s="4" t="s">
        <v>149</v>
      </c>
      <c r="B13" s="5"/>
      <c r="C13" s="5">
        <v>1</v>
      </c>
      <c r="D13" s="87">
        <v>412.64131764705883</v>
      </c>
      <c r="E13" s="87">
        <v>469.99346086956518</v>
      </c>
      <c r="F13" s="87"/>
      <c r="G13" s="87">
        <v>87.797246558197756</v>
      </c>
      <c r="H13" s="87">
        <v>12.202753441802253</v>
      </c>
      <c r="I13" s="87">
        <v>66.426783479349183</v>
      </c>
      <c r="J13" s="87">
        <v>21.370463078848562</v>
      </c>
      <c r="K13" s="87">
        <v>0</v>
      </c>
      <c r="L13" s="87">
        <v>0</v>
      </c>
      <c r="M13" s="78">
        <v>1.0679012345679013</v>
      </c>
      <c r="N13" s="87">
        <v>0</v>
      </c>
      <c r="O13" s="87">
        <v>0</v>
      </c>
      <c r="P13" s="86">
        <v>0</v>
      </c>
      <c r="Q13" s="86">
        <v>2.1666666666999999</v>
      </c>
      <c r="R13" s="11">
        <v>2</v>
      </c>
      <c r="S13" s="107">
        <v>0.8</v>
      </c>
      <c r="T13" s="355" t="s">
        <v>1307</v>
      </c>
    </row>
    <row r="14" spans="1:20" s="108" customFormat="1" ht="14">
      <c r="A14" s="1" t="s">
        <v>151</v>
      </c>
      <c r="B14" s="331"/>
      <c r="C14" s="331">
        <v>1</v>
      </c>
      <c r="D14" s="7">
        <v>374.1271476214834</v>
      </c>
      <c r="E14" s="7">
        <v>412.80308010230175</v>
      </c>
      <c r="F14" s="7"/>
      <c r="G14" s="7">
        <v>90.63090021730612</v>
      </c>
      <c r="H14" s="7">
        <v>9.3690997826938816</v>
      </c>
      <c r="I14" s="7">
        <v>89.736738983292369</v>
      </c>
      <c r="J14" s="7">
        <v>0.89416123401375081</v>
      </c>
      <c r="K14" s="7">
        <v>0</v>
      </c>
      <c r="L14" s="7">
        <v>0</v>
      </c>
      <c r="M14" s="73">
        <v>1.0609212481426449</v>
      </c>
      <c r="N14" s="7">
        <v>0</v>
      </c>
      <c r="O14" s="7">
        <v>0</v>
      </c>
      <c r="P14" s="8">
        <v>0</v>
      </c>
      <c r="Q14" s="8">
        <v>0.94444444439999997</v>
      </c>
      <c r="R14" s="8">
        <v>1</v>
      </c>
      <c r="S14" s="8">
        <v>0.32</v>
      </c>
      <c r="T14" s="383" t="s">
        <v>1313</v>
      </c>
    </row>
    <row r="15" spans="1:20" s="108" customFormat="1" ht="14">
      <c r="A15" s="387" t="s">
        <v>212</v>
      </c>
      <c r="B15" s="5"/>
      <c r="C15" s="5">
        <v>1</v>
      </c>
      <c r="D15" s="9">
        <v>369.70073861892581</v>
      </c>
      <c r="E15" s="9">
        <v>444.84675191815859</v>
      </c>
      <c r="F15" s="9"/>
      <c r="G15" s="9">
        <v>83.107438016528917</v>
      </c>
      <c r="H15" s="9">
        <v>14.87603305785124</v>
      </c>
      <c r="I15" s="9">
        <v>77.917355371900825</v>
      </c>
      <c r="J15" s="9">
        <v>5.1900826446280997</v>
      </c>
      <c r="K15" s="9">
        <v>0</v>
      </c>
      <c r="L15" s="9">
        <v>2.0165289256198347</v>
      </c>
      <c r="M15" s="10">
        <v>1.0597014925373134</v>
      </c>
      <c r="N15" s="9">
        <v>0</v>
      </c>
      <c r="O15" s="9">
        <v>0</v>
      </c>
      <c r="P15" s="11">
        <v>0</v>
      </c>
      <c r="Q15" s="11">
        <v>1.8333333332999999</v>
      </c>
      <c r="R15" s="11">
        <v>2</v>
      </c>
      <c r="S15" s="86">
        <v>0.24</v>
      </c>
      <c r="T15" s="355" t="s">
        <v>1306</v>
      </c>
    </row>
    <row r="16" spans="1:20" s="108" customFormat="1" ht="14">
      <c r="A16" s="387" t="s">
        <v>147</v>
      </c>
      <c r="B16" s="5"/>
      <c r="C16" s="5">
        <v>1</v>
      </c>
      <c r="D16" s="87">
        <v>368.2301708439897</v>
      </c>
      <c r="E16" s="87">
        <v>480.14037851662397</v>
      </c>
      <c r="F16" s="87"/>
      <c r="G16" s="87">
        <v>76.69218989280246</v>
      </c>
      <c r="H16" s="87">
        <v>19.509954058192957</v>
      </c>
      <c r="I16" s="87">
        <v>64.441041347626339</v>
      </c>
      <c r="J16" s="87">
        <v>12.251148545176111</v>
      </c>
      <c r="K16" s="87">
        <v>0</v>
      </c>
      <c r="L16" s="87">
        <v>3.7978560490045945</v>
      </c>
      <c r="M16" s="78">
        <v>1.0713436385255648</v>
      </c>
      <c r="N16" s="87">
        <v>10</v>
      </c>
      <c r="O16" s="87">
        <v>0</v>
      </c>
      <c r="P16" s="86">
        <v>0</v>
      </c>
      <c r="Q16" s="86">
        <v>0.33333333329999998</v>
      </c>
      <c r="R16" s="11">
        <v>1</v>
      </c>
      <c r="S16" s="341" t="s">
        <v>31</v>
      </c>
      <c r="T16" s="355" t="s">
        <v>1307</v>
      </c>
    </row>
    <row r="17" spans="1:20" s="108" customFormat="1" ht="14">
      <c r="A17" s="4" t="s">
        <v>211</v>
      </c>
      <c r="B17" s="5"/>
      <c r="C17" s="5">
        <v>1</v>
      </c>
      <c r="D17" s="87">
        <v>353.96566342710997</v>
      </c>
      <c r="E17" s="87">
        <v>461.02299744245522</v>
      </c>
      <c r="F17" s="87"/>
      <c r="G17" s="87">
        <v>76.778309409888351</v>
      </c>
      <c r="H17" s="87">
        <v>22.807017543859647</v>
      </c>
      <c r="I17" s="87">
        <v>66.475279106858054</v>
      </c>
      <c r="J17" s="87">
        <v>10.303030303030303</v>
      </c>
      <c r="K17" s="87">
        <v>0</v>
      </c>
      <c r="L17" s="87">
        <v>0.41467304625199358</v>
      </c>
      <c r="M17" s="78">
        <v>1.0600490196078431</v>
      </c>
      <c r="N17" s="87">
        <v>0</v>
      </c>
      <c r="O17" s="87">
        <v>0</v>
      </c>
      <c r="P17" s="86">
        <v>0</v>
      </c>
      <c r="Q17" s="86">
        <v>1.6666666667000001</v>
      </c>
      <c r="R17" s="11">
        <v>3</v>
      </c>
      <c r="S17" s="341" t="s">
        <v>31</v>
      </c>
      <c r="T17" s="355" t="s">
        <v>1306</v>
      </c>
    </row>
    <row r="18" spans="1:20" s="108" customFormat="1" ht="14">
      <c r="A18" s="387" t="s">
        <v>150</v>
      </c>
      <c r="B18" s="5"/>
      <c r="C18" s="5">
        <v>1</v>
      </c>
      <c r="D18" s="87">
        <v>346.75988132992319</v>
      </c>
      <c r="E18" s="87">
        <v>387.93577902813297</v>
      </c>
      <c r="F18" s="87"/>
      <c r="G18" s="87">
        <v>89.385898407884739</v>
      </c>
      <c r="H18" s="87">
        <v>4.624715693707353</v>
      </c>
      <c r="I18" s="87">
        <v>33.699772554965882</v>
      </c>
      <c r="J18" s="87">
        <v>50.303260045488997</v>
      </c>
      <c r="K18" s="87">
        <v>5.3828658074298703</v>
      </c>
      <c r="L18" s="87">
        <v>5.9893858984078845</v>
      </c>
      <c r="M18" s="78">
        <v>1.0625</v>
      </c>
      <c r="N18" s="87">
        <v>0</v>
      </c>
      <c r="O18" s="87">
        <v>0</v>
      </c>
      <c r="P18" s="86">
        <v>0</v>
      </c>
      <c r="Q18" s="86">
        <v>1.8333333332999999</v>
      </c>
      <c r="R18" s="11">
        <v>3</v>
      </c>
      <c r="S18" s="11">
        <v>0.04</v>
      </c>
      <c r="T18" s="355" t="s">
        <v>1307</v>
      </c>
    </row>
    <row r="19" spans="1:20" s="108" customFormat="1" ht="14">
      <c r="A19" s="4" t="s">
        <v>152</v>
      </c>
      <c r="B19" s="5"/>
      <c r="C19" s="5">
        <v>1</v>
      </c>
      <c r="D19" s="9">
        <v>339.11292890025572</v>
      </c>
      <c r="E19" s="9">
        <v>465.72881432225057</v>
      </c>
      <c r="F19" s="9"/>
      <c r="G19" s="9">
        <v>72.813388064414269</v>
      </c>
      <c r="H19" s="9">
        <v>25.54467950742027</v>
      </c>
      <c r="I19" s="9">
        <v>57.846542469213766</v>
      </c>
      <c r="J19" s="9">
        <v>14.966845595200507</v>
      </c>
      <c r="K19" s="9">
        <v>0</v>
      </c>
      <c r="L19" s="9">
        <v>1.6419324281654564</v>
      </c>
      <c r="M19" s="10">
        <v>1.063030303030303</v>
      </c>
      <c r="N19" s="5">
        <v>0</v>
      </c>
      <c r="O19" s="5">
        <v>0</v>
      </c>
      <c r="P19" s="11">
        <v>0</v>
      </c>
      <c r="Q19" s="11">
        <v>2.6666666666999999</v>
      </c>
      <c r="R19" s="11">
        <v>2</v>
      </c>
      <c r="S19" s="113">
        <v>0.28000000000000003</v>
      </c>
      <c r="T19" s="355" t="s">
        <v>1307</v>
      </c>
    </row>
    <row r="20" spans="1:20" s="108" customFormat="1" ht="14">
      <c r="A20" s="4" t="s">
        <v>145</v>
      </c>
      <c r="B20" s="5"/>
      <c r="C20" s="5">
        <v>1</v>
      </c>
      <c r="D20" s="87">
        <v>331.76009002557549</v>
      </c>
      <c r="E20" s="87">
        <v>398.37681023017905</v>
      </c>
      <c r="F20" s="87"/>
      <c r="G20" s="87">
        <v>83.277962347729783</v>
      </c>
      <c r="H20" s="87">
        <v>15.171650055370986</v>
      </c>
      <c r="I20" s="87">
        <v>68.733850129198956</v>
      </c>
      <c r="J20" s="87">
        <v>14.544112218530822</v>
      </c>
      <c r="K20" s="87">
        <v>0</v>
      </c>
      <c r="L20" s="87">
        <v>1.5503875968992247</v>
      </c>
      <c r="M20" s="78">
        <v>1.0710194730813287</v>
      </c>
      <c r="N20" s="107">
        <v>0</v>
      </c>
      <c r="O20" s="107">
        <v>0</v>
      </c>
      <c r="P20" s="86">
        <v>0</v>
      </c>
      <c r="Q20" s="86">
        <v>2.8333333333000001</v>
      </c>
      <c r="R20" s="11">
        <v>2</v>
      </c>
      <c r="S20" s="288" t="e">
        <f>(N20+2*#REF!+3*O20+4*P20+5*Q20)/(SUM(M20:Q20))</f>
        <v>#REF!</v>
      </c>
      <c r="T20" s="355" t="s">
        <v>1306</v>
      </c>
    </row>
    <row r="21" spans="1:20" s="108" customFormat="1" ht="14">
      <c r="A21" s="4" t="s">
        <v>181</v>
      </c>
      <c r="B21" s="5"/>
      <c r="C21" s="5">
        <v>1</v>
      </c>
      <c r="D21" s="87">
        <v>312.34859539641946</v>
      </c>
      <c r="E21" s="87">
        <v>431.61164194373396</v>
      </c>
      <c r="F21" s="87"/>
      <c r="G21" s="87">
        <v>72.367972742759804</v>
      </c>
      <c r="H21" s="87">
        <v>27.6320272572402</v>
      </c>
      <c r="I21" s="87">
        <v>58.807495741056229</v>
      </c>
      <c r="J21" s="87">
        <v>13.560477001703578</v>
      </c>
      <c r="K21" s="87">
        <v>0</v>
      </c>
      <c r="L21" s="87">
        <v>0</v>
      </c>
      <c r="M21" s="341" t="s">
        <v>31</v>
      </c>
      <c r="N21" s="87">
        <v>0</v>
      </c>
      <c r="O21" s="87">
        <v>0</v>
      </c>
      <c r="P21" s="86">
        <v>0</v>
      </c>
      <c r="Q21" s="86">
        <v>2.1666666666999999</v>
      </c>
      <c r="R21" s="11">
        <v>3</v>
      </c>
      <c r="S21" s="341" t="s">
        <v>31</v>
      </c>
      <c r="T21" s="355" t="s">
        <v>1306</v>
      </c>
    </row>
    <row r="22" spans="1:20" s="108" customFormat="1" ht="14">
      <c r="A22" s="4" t="s">
        <v>144</v>
      </c>
      <c r="B22" s="5"/>
      <c r="C22" s="5">
        <v>1</v>
      </c>
      <c r="D22" s="87">
        <v>294.84883887468027</v>
      </c>
      <c r="E22" s="87">
        <v>339.4070424552429</v>
      </c>
      <c r="F22" s="87"/>
      <c r="G22" s="87">
        <v>86.871750433275579</v>
      </c>
      <c r="H22" s="87">
        <v>13.128249566724437</v>
      </c>
      <c r="I22" s="87">
        <v>54.202772963604851</v>
      </c>
      <c r="J22" s="87">
        <v>32.668977469670715</v>
      </c>
      <c r="K22" s="87">
        <v>0</v>
      </c>
      <c r="L22" s="87">
        <v>0</v>
      </c>
      <c r="M22" s="341" t="s">
        <v>31</v>
      </c>
      <c r="N22" s="87">
        <v>0</v>
      </c>
      <c r="O22" s="87">
        <v>0</v>
      </c>
      <c r="P22" s="86">
        <v>0</v>
      </c>
      <c r="Q22" s="86">
        <v>2.1666666666999999</v>
      </c>
      <c r="R22" s="11">
        <v>3</v>
      </c>
      <c r="S22" s="341" t="s">
        <v>31</v>
      </c>
      <c r="T22" s="355" t="s">
        <v>1307</v>
      </c>
    </row>
    <row r="23" spans="1:20" s="108" customFormat="1" ht="14">
      <c r="A23" s="4" t="s">
        <v>146</v>
      </c>
      <c r="B23" s="5"/>
      <c r="C23" s="5">
        <v>1</v>
      </c>
      <c r="D23" s="9">
        <v>290.73124910485927</v>
      </c>
      <c r="E23" s="9">
        <v>394.40627723785161</v>
      </c>
      <c r="F23" s="9"/>
      <c r="G23" s="9">
        <v>73.713646532438474</v>
      </c>
      <c r="H23" s="9">
        <v>25.130499627143919</v>
      </c>
      <c r="I23" s="9">
        <v>68.903803131991054</v>
      </c>
      <c r="J23" s="9">
        <v>4.8098434004474271</v>
      </c>
      <c r="K23" s="9">
        <v>0</v>
      </c>
      <c r="L23" s="9">
        <v>1.1558538404175989</v>
      </c>
      <c r="M23" s="341" t="s">
        <v>31</v>
      </c>
      <c r="N23" s="9">
        <v>0</v>
      </c>
      <c r="O23" s="9">
        <v>0</v>
      </c>
      <c r="P23" s="11">
        <v>0</v>
      </c>
      <c r="Q23" s="11">
        <v>1.8333333332999999</v>
      </c>
      <c r="R23" s="11">
        <v>3</v>
      </c>
      <c r="S23" s="341" t="s">
        <v>31</v>
      </c>
      <c r="T23" s="355" t="s">
        <v>1307</v>
      </c>
    </row>
    <row r="24" spans="1:20" s="108" customFormat="1" ht="14">
      <c r="A24" s="4" t="s">
        <v>1431</v>
      </c>
      <c r="B24" s="5"/>
      <c r="C24" s="5">
        <v>1</v>
      </c>
      <c r="D24" s="9">
        <v>275.29028746803061</v>
      </c>
      <c r="E24" s="9">
        <v>337.78941790281323</v>
      </c>
      <c r="F24" s="9"/>
      <c r="G24" s="9">
        <v>81.497605572485853</v>
      </c>
      <c r="H24" s="9">
        <v>15.933826730518069</v>
      </c>
      <c r="I24" s="9">
        <v>76.969960818458858</v>
      </c>
      <c r="J24" s="9">
        <v>4.5276447540269924</v>
      </c>
      <c r="K24" s="9">
        <v>0</v>
      </c>
      <c r="L24" s="9">
        <v>2.5685676969960816</v>
      </c>
      <c r="M24" s="10">
        <v>1.0604890604890604</v>
      </c>
      <c r="N24" s="9">
        <v>0</v>
      </c>
      <c r="O24" s="9">
        <v>0</v>
      </c>
      <c r="P24" s="11">
        <v>0</v>
      </c>
      <c r="Q24" s="11">
        <v>1.3333333332999999</v>
      </c>
      <c r="R24" s="11">
        <v>1</v>
      </c>
      <c r="S24" s="86">
        <v>0.28000000000000003</v>
      </c>
      <c r="T24" s="355" t="s">
        <v>1313</v>
      </c>
    </row>
    <row r="25" spans="1:20" s="108" customFormat="1" ht="14">
      <c r="A25" s="4" t="s">
        <v>1432</v>
      </c>
      <c r="B25" s="5"/>
      <c r="C25" s="5">
        <v>1</v>
      </c>
      <c r="D25" s="87">
        <v>253.08471406649613</v>
      </c>
      <c r="E25" s="87">
        <v>324.9954782608695</v>
      </c>
      <c r="F25" s="87"/>
      <c r="G25" s="87">
        <v>77.873303167420829</v>
      </c>
      <c r="H25" s="87">
        <v>18.552036199095024</v>
      </c>
      <c r="I25" s="87">
        <v>57.64705882352942</v>
      </c>
      <c r="J25" s="87">
        <v>20.226244343891402</v>
      </c>
      <c r="K25" s="87">
        <v>0</v>
      </c>
      <c r="L25" s="87">
        <v>3.5746606334841635</v>
      </c>
      <c r="M25" s="78">
        <v>1.0615006150061501</v>
      </c>
      <c r="N25" s="87">
        <v>0</v>
      </c>
      <c r="O25" s="87">
        <v>0</v>
      </c>
      <c r="P25" s="86">
        <v>0</v>
      </c>
      <c r="Q25" s="86">
        <v>1.1666666667000001</v>
      </c>
      <c r="R25" s="11">
        <v>2</v>
      </c>
      <c r="S25" s="86">
        <v>0.17391304347826086</v>
      </c>
      <c r="T25" s="355" t="s">
        <v>1306</v>
      </c>
    </row>
    <row r="26" spans="1:20" s="108" customFormat="1" ht="14">
      <c r="A26" s="387" t="s">
        <v>148</v>
      </c>
      <c r="B26" s="5"/>
      <c r="C26" s="5">
        <v>1</v>
      </c>
      <c r="D26" s="9">
        <v>253.08471406649613</v>
      </c>
      <c r="E26" s="9">
        <v>289.70185166240407</v>
      </c>
      <c r="F26" s="9"/>
      <c r="G26" s="9">
        <v>87.360406091370564</v>
      </c>
      <c r="H26" s="9">
        <v>11.472081218274111</v>
      </c>
      <c r="I26" s="9">
        <v>69.593908629441643</v>
      </c>
      <c r="J26" s="9">
        <v>17.766497461928935</v>
      </c>
      <c r="K26" s="9">
        <v>0</v>
      </c>
      <c r="L26" s="9">
        <v>1.1675126903553301</v>
      </c>
      <c r="M26" s="10">
        <v>1.0773881499395406</v>
      </c>
      <c r="N26" s="9">
        <v>0</v>
      </c>
      <c r="O26" s="9">
        <v>0</v>
      </c>
      <c r="P26" s="11">
        <v>0</v>
      </c>
      <c r="Q26" s="11">
        <v>0.83333333330000003</v>
      </c>
      <c r="R26" s="11">
        <v>1</v>
      </c>
      <c r="S26" s="5">
        <v>0.4</v>
      </c>
      <c r="T26" s="355" t="s">
        <v>1307</v>
      </c>
    </row>
    <row r="27" spans="1:20" s="108" customFormat="1" ht="14">
      <c r="A27" s="4" t="s">
        <v>1433</v>
      </c>
      <c r="B27" s="5"/>
      <c r="C27" s="5">
        <v>1</v>
      </c>
      <c r="D27" s="9">
        <v>247.6436132992327</v>
      </c>
      <c r="E27" s="9">
        <v>308.52511918158564</v>
      </c>
      <c r="F27" s="9"/>
      <c r="G27" s="9">
        <v>80.26692087702574</v>
      </c>
      <c r="H27" s="9">
        <v>18.54146806482364</v>
      </c>
      <c r="I27" s="9">
        <v>70.495710200190658</v>
      </c>
      <c r="J27" s="9">
        <v>9.7712106768350804</v>
      </c>
      <c r="K27" s="9">
        <v>0</v>
      </c>
      <c r="L27" s="9">
        <v>1.1916110581506196</v>
      </c>
      <c r="M27" s="10">
        <v>1.0566426364572605</v>
      </c>
      <c r="N27" s="9">
        <v>0</v>
      </c>
      <c r="O27" s="9">
        <v>0</v>
      </c>
      <c r="P27" s="11">
        <v>0</v>
      </c>
      <c r="Q27" s="11">
        <v>2.3333333333000001</v>
      </c>
      <c r="R27" s="11">
        <v>1</v>
      </c>
      <c r="S27" s="86">
        <v>0.68</v>
      </c>
      <c r="T27" s="355" t="s">
        <v>1307</v>
      </c>
    </row>
    <row r="28" spans="1:20" s="108" customFormat="1" ht="14">
      <c r="A28" s="4" t="s">
        <v>143</v>
      </c>
      <c r="B28" s="5"/>
      <c r="C28" s="5">
        <v>1</v>
      </c>
      <c r="D28" s="87">
        <v>209.40885115089512</v>
      </c>
      <c r="E28" s="87">
        <v>240.29077442455238</v>
      </c>
      <c r="F28" s="87"/>
      <c r="G28" s="87">
        <v>87.148102815177481</v>
      </c>
      <c r="H28" s="87">
        <v>10.526315789473683</v>
      </c>
      <c r="I28" s="87">
        <v>57.527539779681767</v>
      </c>
      <c r="J28" s="87">
        <v>29.620563035495717</v>
      </c>
      <c r="K28" s="87">
        <v>0</v>
      </c>
      <c r="L28" s="87">
        <v>2.3255813953488373</v>
      </c>
      <c r="M28" s="78">
        <v>1.0662100456621004</v>
      </c>
      <c r="N28" s="87">
        <v>0</v>
      </c>
      <c r="O28" s="87">
        <v>0</v>
      </c>
      <c r="P28" s="86">
        <v>0</v>
      </c>
      <c r="Q28" s="86">
        <v>2</v>
      </c>
      <c r="R28" s="11">
        <v>1</v>
      </c>
      <c r="S28" s="86">
        <v>0.48</v>
      </c>
      <c r="T28" s="355" t="s">
        <v>1310</v>
      </c>
    </row>
    <row r="29" spans="1:20" s="108" customFormat="1" ht="14">
      <c r="A29" s="4" t="s">
        <v>1434</v>
      </c>
      <c r="B29" s="5"/>
      <c r="C29" s="5">
        <v>1</v>
      </c>
      <c r="D29" s="87">
        <v>188.52678874680305</v>
      </c>
      <c r="E29" s="87">
        <v>334.99533913043479</v>
      </c>
      <c r="F29" s="87"/>
      <c r="G29" s="87">
        <v>56.277436347673394</v>
      </c>
      <c r="H29" s="87">
        <v>43.722563652326599</v>
      </c>
      <c r="I29" s="87">
        <v>55.092186128182618</v>
      </c>
      <c r="J29" s="87">
        <v>1.1852502194907815</v>
      </c>
      <c r="K29" s="87">
        <v>0</v>
      </c>
      <c r="L29" s="87">
        <v>0</v>
      </c>
      <c r="M29" s="78">
        <v>1.0647727272727272</v>
      </c>
      <c r="N29" s="87">
        <v>0</v>
      </c>
      <c r="O29" s="87">
        <v>0</v>
      </c>
      <c r="P29" s="86">
        <v>0</v>
      </c>
      <c r="Q29" s="86">
        <v>1.3333333332999999</v>
      </c>
      <c r="R29" s="11">
        <v>1</v>
      </c>
      <c r="S29" s="86">
        <v>0.24</v>
      </c>
      <c r="T29" s="355" t="s">
        <v>1306</v>
      </c>
    </row>
    <row r="30" spans="1:20" s="108" customFormat="1" ht="14">
      <c r="A30" s="4" t="s">
        <v>153</v>
      </c>
      <c r="B30" s="5"/>
      <c r="C30" s="5">
        <v>1</v>
      </c>
      <c r="D30" s="87">
        <v>152.64493503836314</v>
      </c>
      <c r="E30" s="87">
        <v>192.35026496163684</v>
      </c>
      <c r="F30" s="87"/>
      <c r="G30" s="87">
        <v>79.357798165137609</v>
      </c>
      <c r="H30" s="87">
        <v>18.730886850152903</v>
      </c>
      <c r="I30" s="87">
        <v>61.620795107033629</v>
      </c>
      <c r="J30" s="87">
        <v>17.737003058103973</v>
      </c>
      <c r="K30" s="87">
        <v>0</v>
      </c>
      <c r="L30" s="87">
        <v>1.9113149847094799</v>
      </c>
      <c r="M30" s="341" t="s">
        <v>31</v>
      </c>
      <c r="N30" s="87">
        <v>0</v>
      </c>
      <c r="O30" s="87">
        <v>0</v>
      </c>
      <c r="P30" s="86">
        <v>0</v>
      </c>
      <c r="Q30" s="86">
        <v>2.1666666666999999</v>
      </c>
      <c r="R30" s="11">
        <v>2</v>
      </c>
      <c r="S30" s="341" t="s">
        <v>31</v>
      </c>
      <c r="T30" s="355" t="s">
        <v>1307</v>
      </c>
    </row>
    <row r="31" spans="1:20" s="108" customFormat="1" ht="14">
      <c r="A31" s="4" t="s">
        <v>1435</v>
      </c>
      <c r="B31" s="5"/>
      <c r="C31" s="5">
        <v>1</v>
      </c>
      <c r="D31" s="9">
        <v>147.79206138107415</v>
      </c>
      <c r="E31" s="9">
        <v>290.87830588235295</v>
      </c>
      <c r="F31" s="9"/>
      <c r="G31" s="9">
        <v>50.80889787664308</v>
      </c>
      <c r="H31" s="9">
        <v>49.191102123356927</v>
      </c>
      <c r="I31" s="9">
        <v>49.140546006066735</v>
      </c>
      <c r="J31" s="9">
        <v>1.6683518705763396</v>
      </c>
      <c r="K31" s="9">
        <v>0</v>
      </c>
      <c r="L31" s="9">
        <v>0</v>
      </c>
      <c r="M31" s="341" t="s">
        <v>31</v>
      </c>
      <c r="N31" s="5">
        <v>0</v>
      </c>
      <c r="O31" s="5">
        <v>0</v>
      </c>
      <c r="P31" s="11">
        <v>0</v>
      </c>
      <c r="Q31" s="11">
        <v>3</v>
      </c>
      <c r="R31" s="11">
        <v>2</v>
      </c>
      <c r="S31" s="341" t="s">
        <v>31</v>
      </c>
      <c r="T31" s="355" t="s">
        <v>1306</v>
      </c>
    </row>
    <row r="32" spans="1:20" s="108" customFormat="1" ht="14">
      <c r="A32" s="4" t="s">
        <v>1436</v>
      </c>
      <c r="B32" s="5"/>
      <c r="C32" s="5">
        <v>1</v>
      </c>
      <c r="D32" s="87">
        <v>116.91013810741687</v>
      </c>
      <c r="E32" s="87">
        <v>251.46708951406643</v>
      </c>
      <c r="F32" s="87"/>
      <c r="G32" s="87">
        <v>46.491228070175445</v>
      </c>
      <c r="H32" s="87">
        <v>52.807017543859644</v>
      </c>
      <c r="I32" s="87">
        <v>46.491228070175445</v>
      </c>
      <c r="J32" s="87">
        <v>0</v>
      </c>
      <c r="K32" s="87">
        <v>0</v>
      </c>
      <c r="L32" s="87">
        <v>0.70175438596491235</v>
      </c>
      <c r="M32" s="78">
        <v>1.0618279569892473</v>
      </c>
      <c r="N32" s="107">
        <v>0</v>
      </c>
      <c r="O32" s="107">
        <v>0</v>
      </c>
      <c r="P32" s="86">
        <v>0</v>
      </c>
      <c r="Q32" s="86">
        <v>1.6666666667000001</v>
      </c>
      <c r="R32" s="11">
        <v>1</v>
      </c>
      <c r="S32" s="86">
        <v>0.58333333333333337</v>
      </c>
      <c r="T32" s="356" t="s">
        <v>31</v>
      </c>
    </row>
    <row r="33" spans="1:20" s="108" customFormat="1" ht="14">
      <c r="A33" s="4" t="s">
        <v>1437</v>
      </c>
      <c r="B33" s="5"/>
      <c r="C33" s="5">
        <v>1</v>
      </c>
      <c r="D33" s="87">
        <v>99.557438363171343</v>
      </c>
      <c r="E33" s="87">
        <v>294.40766854219947</v>
      </c>
      <c r="F33" s="87"/>
      <c r="G33" s="87">
        <v>33.816183816183823</v>
      </c>
      <c r="H33" s="87">
        <v>64.285714285714278</v>
      </c>
      <c r="I33" s="87">
        <v>31.968031968031969</v>
      </c>
      <c r="J33" s="87">
        <v>1.848151848151848</v>
      </c>
      <c r="K33" s="87">
        <v>0</v>
      </c>
      <c r="L33" s="87">
        <v>1.898101898101898</v>
      </c>
      <c r="M33" s="78">
        <v>1.0707070707070707</v>
      </c>
      <c r="N33" s="87">
        <v>0</v>
      </c>
      <c r="O33" s="87">
        <v>0</v>
      </c>
      <c r="P33" s="86">
        <v>0</v>
      </c>
      <c r="Q33" s="86">
        <v>2.5</v>
      </c>
      <c r="R33" s="11">
        <v>2</v>
      </c>
      <c r="S33" s="341" t="s">
        <v>31</v>
      </c>
      <c r="T33" s="355" t="s">
        <v>1310</v>
      </c>
    </row>
    <row r="34" spans="1:20" s="108" customFormat="1" ht="14">
      <c r="A34" s="4" t="s">
        <v>154</v>
      </c>
      <c r="B34" s="5"/>
      <c r="C34" s="5">
        <v>1</v>
      </c>
      <c r="D34" s="87">
        <v>14.705677749360612</v>
      </c>
      <c r="E34" s="87">
        <v>108.23378823529413</v>
      </c>
      <c r="F34" s="87"/>
      <c r="G34" s="87">
        <v>13.586956521739129</v>
      </c>
      <c r="H34" s="87">
        <v>86.41304347826086</v>
      </c>
      <c r="I34" s="87">
        <v>13.586956521739129</v>
      </c>
      <c r="J34" s="87">
        <v>0</v>
      </c>
      <c r="K34" s="87">
        <v>0</v>
      </c>
      <c r="L34" s="87">
        <v>0</v>
      </c>
      <c r="M34" s="341" t="s">
        <v>31</v>
      </c>
      <c r="N34" s="87">
        <v>0</v>
      </c>
      <c r="O34" s="87">
        <v>0</v>
      </c>
      <c r="P34" s="86">
        <v>0</v>
      </c>
      <c r="Q34" s="86">
        <v>3.1666666666999999</v>
      </c>
      <c r="R34" s="11">
        <v>2</v>
      </c>
      <c r="S34" s="341" t="s">
        <v>31</v>
      </c>
      <c r="T34" s="355" t="s">
        <v>1310</v>
      </c>
    </row>
    <row r="35" spans="1:20" ht="8" customHeight="1">
      <c r="A35" s="3"/>
      <c r="B35" s="330"/>
      <c r="C35" s="3"/>
      <c r="D35" s="330"/>
      <c r="E35" s="330"/>
      <c r="F35" s="330"/>
      <c r="G35" s="330"/>
      <c r="H35" s="330"/>
      <c r="I35" s="330"/>
      <c r="J35" s="330"/>
      <c r="K35" s="3"/>
      <c r="L35" s="3"/>
      <c r="M35" s="3"/>
      <c r="N35" s="3"/>
      <c r="O35" s="3"/>
      <c r="P35" s="3"/>
      <c r="Q35" s="330"/>
      <c r="R35" s="330"/>
      <c r="S35" s="3"/>
      <c r="T35" s="3"/>
    </row>
    <row r="36" spans="1:20" ht="14">
      <c r="A36" s="4" t="s">
        <v>107</v>
      </c>
      <c r="B36" s="5"/>
      <c r="C36" s="4"/>
      <c r="D36" s="9">
        <f>AVERAGE(D12:D34)</f>
        <v>270.60429128433231</v>
      </c>
      <c r="E36" s="9">
        <f>AVERAGE(E12:E34)</f>
        <v>356.17854823974193</v>
      </c>
      <c r="F36" s="9"/>
      <c r="G36" s="5"/>
      <c r="H36" s="5"/>
      <c r="I36" s="5"/>
      <c r="J36" s="5"/>
      <c r="K36" s="4"/>
      <c r="L36" s="4"/>
      <c r="M36" s="10">
        <f>AVERAGE(M12:M34)</f>
        <v>1.0647502920010032</v>
      </c>
      <c r="N36" s="4"/>
      <c r="O36" s="4"/>
      <c r="P36" s="4"/>
      <c r="Q36" s="11">
        <f>AVERAGE(Q12:Q34)</f>
        <v>1.9541062801913045</v>
      </c>
      <c r="R36" s="11">
        <f>AVERAGE(R12:R34)</f>
        <v>1.9130434782608696</v>
      </c>
      <c r="S36" s="11" t="e">
        <f>AVERAGE(S12:S34)</f>
        <v>#REF!</v>
      </c>
    </row>
    <row r="37" spans="1:20" ht="8" customHeight="1">
      <c r="A37" s="4"/>
      <c r="B37" s="5"/>
      <c r="C37" s="4"/>
      <c r="E37" s="5"/>
      <c r="F37" s="5"/>
      <c r="G37" s="5"/>
      <c r="H37" s="5"/>
      <c r="I37" s="5"/>
      <c r="J37" s="5"/>
      <c r="K37" s="4"/>
      <c r="L37" s="4"/>
      <c r="M37" s="4"/>
      <c r="N37" s="4"/>
      <c r="O37" s="4"/>
      <c r="P37" s="4"/>
      <c r="Q37" s="5"/>
      <c r="R37" s="5"/>
      <c r="S37" s="4"/>
    </row>
    <row r="38" spans="1:20" s="38" customFormat="1">
      <c r="A38" s="39" t="s">
        <v>1315</v>
      </c>
      <c r="B38" s="99"/>
      <c r="C38" s="39"/>
      <c r="D38" s="41"/>
      <c r="E38" s="40"/>
      <c r="F38" s="42"/>
      <c r="G38" s="42"/>
      <c r="H38" s="42"/>
      <c r="I38" s="41"/>
      <c r="J38" s="41"/>
      <c r="K38" s="42"/>
      <c r="L38" s="42"/>
      <c r="M38" s="41"/>
      <c r="N38" s="42"/>
      <c r="O38" s="42"/>
      <c r="P38" s="42"/>
      <c r="Q38" s="41"/>
      <c r="R38" s="41"/>
      <c r="S38" s="97" t="s">
        <v>108</v>
      </c>
      <c r="T38" s="96">
        <v>45418</v>
      </c>
    </row>
    <row r="39" spans="1:20" s="38" customFormat="1">
      <c r="A39" s="39" t="s">
        <v>1678</v>
      </c>
      <c r="B39" s="99"/>
      <c r="C39" s="39"/>
      <c r="D39" s="42"/>
      <c r="E39" s="40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97" t="s">
        <v>110</v>
      </c>
      <c r="T39" s="96">
        <v>45533</v>
      </c>
    </row>
    <row r="40" spans="1:20" s="38" customFormat="1">
      <c r="A40" s="39" t="s">
        <v>186</v>
      </c>
      <c r="B40" s="99"/>
      <c r="C40" s="39"/>
      <c r="D40" s="42"/>
      <c r="E40" s="40"/>
      <c r="F40" s="42"/>
      <c r="G40" s="42"/>
      <c r="H40" s="42"/>
      <c r="I40" s="48"/>
      <c r="J40" s="48"/>
      <c r="K40" s="42"/>
      <c r="L40" s="42"/>
      <c r="M40" s="48"/>
      <c r="N40" s="42"/>
      <c r="O40" s="42"/>
      <c r="P40" s="42"/>
      <c r="S40" s="97" t="s">
        <v>111</v>
      </c>
      <c r="T40" s="97">
        <f>_xlfn.DAYS(T39,T38)</f>
        <v>115</v>
      </c>
    </row>
    <row r="41" spans="1:20">
      <c r="A41" s="39" t="s">
        <v>1463</v>
      </c>
      <c r="B41" s="99"/>
      <c r="C41" s="39"/>
    </row>
    <row r="42" spans="1:20">
      <c r="A42" s="39" t="s">
        <v>213</v>
      </c>
      <c r="B42" s="99"/>
      <c r="C42" s="39"/>
    </row>
    <row r="43" spans="1:20">
      <c r="A43" s="39" t="s">
        <v>188</v>
      </c>
      <c r="B43" s="99"/>
      <c r="C43" s="39"/>
      <c r="T43" s="186" t="s">
        <v>189</v>
      </c>
    </row>
    <row r="44" spans="1:20">
      <c r="C44" s="98"/>
    </row>
    <row r="45" spans="1:20">
      <c r="A45" s="39"/>
      <c r="B45" s="99"/>
    </row>
  </sheetData>
  <sortState xmlns:xlrd2="http://schemas.microsoft.com/office/spreadsheetml/2017/richdata2" ref="A12:T34">
    <sortCondition descending="1" ref="D12:D34"/>
    <sortCondition ref="A12:A34"/>
  </sortState>
  <mergeCells count="6">
    <mergeCell ref="N9:P9"/>
    <mergeCell ref="A3:T3"/>
    <mergeCell ref="A4:T4"/>
    <mergeCell ref="A5:T5"/>
    <mergeCell ref="A6:T6"/>
    <mergeCell ref="N8:P8"/>
  </mergeCells>
  <phoneticPr fontId="5" type="noConversion"/>
  <printOptions horizontalCentered="1"/>
  <pageMargins left="0.75" right="0.75" top="0.83" bottom="0.6" header="0.5" footer="0.5"/>
  <pageSetup scale="80" fitToHeight="1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81"/>
  <sheetViews>
    <sheetView topLeftCell="A29" zoomScaleNormal="100" workbookViewId="0">
      <selection activeCell="Q73" sqref="Q73"/>
    </sheetView>
  </sheetViews>
  <sheetFormatPr baseColWidth="10" defaultColWidth="8.83203125" defaultRowHeight="13"/>
  <cols>
    <col min="1" max="1" width="15.33203125" customWidth="1"/>
    <col min="2" max="2" width="2.33203125" bestFit="1" customWidth="1"/>
    <col min="3" max="3" width="7" customWidth="1"/>
    <col min="5" max="5" width="0.6640625" customWidth="1"/>
    <col min="6" max="6" width="7" customWidth="1"/>
    <col min="7" max="11" width="4.83203125" customWidth="1"/>
    <col min="12" max="12" width="7.6640625" customWidth="1"/>
    <col min="13" max="13" width="4.83203125" customWidth="1"/>
    <col min="14" max="14" width="5.1640625" customWidth="1"/>
    <col min="15" max="15" width="5.83203125" customWidth="1"/>
    <col min="16" max="16" width="7.33203125" customWidth="1"/>
  </cols>
  <sheetData>
    <row r="1" spans="1:17" ht="14">
      <c r="A1" s="1" t="s">
        <v>214</v>
      </c>
      <c r="B1" s="1"/>
      <c r="C1" s="331"/>
      <c r="D1" s="331"/>
      <c r="E1" s="331"/>
      <c r="F1" s="331"/>
      <c r="G1" s="1"/>
      <c r="H1" s="331"/>
      <c r="I1" s="331"/>
      <c r="J1" s="1"/>
      <c r="K1" s="1"/>
      <c r="L1" s="20"/>
      <c r="M1" s="1"/>
      <c r="N1" s="1"/>
      <c r="O1" s="1"/>
      <c r="Q1" s="2" t="s">
        <v>1</v>
      </c>
    </row>
    <row r="2" spans="1:17" ht="14">
      <c r="A2" s="1"/>
      <c r="B2" s="1"/>
      <c r="C2" s="331"/>
      <c r="D2" s="331"/>
      <c r="E2" s="331"/>
      <c r="F2" s="331"/>
      <c r="G2" s="1"/>
      <c r="H2" s="331"/>
      <c r="I2" s="331"/>
      <c r="J2" s="1"/>
      <c r="K2" s="1"/>
      <c r="L2" s="20"/>
      <c r="M2" s="1"/>
      <c r="N2" s="1"/>
      <c r="O2" s="1"/>
      <c r="Q2" s="2" t="s">
        <v>2</v>
      </c>
    </row>
    <row r="3" spans="1:17" ht="14">
      <c r="A3" s="389" t="s">
        <v>215</v>
      </c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  <c r="Q3" s="389"/>
    </row>
    <row r="4" spans="1:17" ht="14">
      <c r="A4" s="389" t="s">
        <v>4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  <c r="P4" s="389"/>
      <c r="Q4" s="389"/>
    </row>
    <row r="5" spans="1:17" ht="14">
      <c r="A5" s="389" t="s">
        <v>1438</v>
      </c>
      <c r="B5" s="389"/>
      <c r="C5" s="389"/>
      <c r="D5" s="389"/>
      <c r="E5" s="389"/>
      <c r="F5" s="389"/>
      <c r="G5" s="389"/>
      <c r="H5" s="389"/>
      <c r="I5" s="389"/>
      <c r="J5" s="389"/>
      <c r="K5" s="389"/>
      <c r="L5" s="389"/>
      <c r="M5" s="389"/>
      <c r="N5" s="389"/>
      <c r="O5" s="389"/>
      <c r="P5" s="389"/>
      <c r="Q5" s="389"/>
    </row>
    <row r="6" spans="1:17" ht="15">
      <c r="A6" s="389" t="s">
        <v>1626</v>
      </c>
      <c r="B6" s="389"/>
      <c r="C6" s="389"/>
      <c r="D6" s="389"/>
      <c r="E6" s="389"/>
      <c r="F6" s="389"/>
      <c r="G6" s="389"/>
      <c r="H6" s="389"/>
      <c r="I6" s="389"/>
      <c r="J6" s="389"/>
      <c r="K6" s="389"/>
      <c r="L6" s="389"/>
      <c r="M6" s="389"/>
      <c r="N6" s="389"/>
      <c r="O6" s="389"/>
      <c r="P6" s="389"/>
      <c r="Q6" s="389"/>
    </row>
    <row r="7" spans="1:17" ht="6.75" customHeight="1">
      <c r="A7" s="3"/>
      <c r="B7" s="3"/>
      <c r="C7" s="330"/>
      <c r="D7" s="330"/>
      <c r="E7" s="330"/>
      <c r="F7" s="330"/>
      <c r="G7" s="3"/>
      <c r="H7" s="330"/>
      <c r="I7" s="330"/>
      <c r="J7" s="3"/>
      <c r="K7" s="3"/>
      <c r="L7" s="21"/>
      <c r="M7" s="3"/>
      <c r="N7" s="3"/>
      <c r="O7" s="3"/>
      <c r="P7" s="330"/>
      <c r="Q7" s="52"/>
    </row>
    <row r="8" spans="1:17" ht="14">
      <c r="A8" s="4"/>
      <c r="B8" s="4"/>
      <c r="C8" s="5"/>
      <c r="D8" s="5"/>
      <c r="E8" s="5"/>
      <c r="F8" s="5"/>
      <c r="G8" s="4"/>
      <c r="H8" s="5"/>
      <c r="I8" s="5"/>
      <c r="J8" s="4"/>
      <c r="K8" s="4"/>
      <c r="L8" s="22"/>
      <c r="M8" s="390" t="s">
        <v>5</v>
      </c>
      <c r="N8" s="390"/>
      <c r="O8" s="390"/>
      <c r="P8" s="5"/>
    </row>
    <row r="9" spans="1:17" ht="15">
      <c r="A9" s="4"/>
      <c r="B9" s="4"/>
      <c r="C9" s="6" t="s">
        <v>8</v>
      </c>
      <c r="D9" s="6"/>
      <c r="E9" s="5"/>
      <c r="F9" s="6" t="s">
        <v>9</v>
      </c>
      <c r="G9" s="6"/>
      <c r="H9" s="6"/>
      <c r="I9" s="6"/>
      <c r="J9" s="6"/>
      <c r="K9" s="6"/>
      <c r="L9" s="22"/>
      <c r="M9" s="388" t="s">
        <v>160</v>
      </c>
      <c r="N9" s="388"/>
      <c r="O9" s="388"/>
      <c r="P9" s="5"/>
    </row>
    <row r="10" spans="1:17" ht="15">
      <c r="A10" s="3" t="s">
        <v>13</v>
      </c>
      <c r="B10" s="330" t="s">
        <v>15</v>
      </c>
      <c r="C10" s="330" t="s">
        <v>12</v>
      </c>
      <c r="D10" s="330" t="s">
        <v>16</v>
      </c>
      <c r="E10" s="330"/>
      <c r="F10" s="330" t="s">
        <v>12</v>
      </c>
      <c r="G10" s="330" t="s">
        <v>17</v>
      </c>
      <c r="H10" s="330" t="s">
        <v>1304</v>
      </c>
      <c r="I10" s="330" t="s">
        <v>1305</v>
      </c>
      <c r="J10" s="330" t="s">
        <v>18</v>
      </c>
      <c r="K10" s="330" t="s">
        <v>19</v>
      </c>
      <c r="L10" s="23" t="s">
        <v>20</v>
      </c>
      <c r="M10" s="330" t="s">
        <v>22</v>
      </c>
      <c r="N10" s="330" t="s">
        <v>23</v>
      </c>
      <c r="O10" s="330" t="s">
        <v>24</v>
      </c>
      <c r="P10" s="330" t="s">
        <v>161</v>
      </c>
      <c r="Q10" s="330" t="s">
        <v>162</v>
      </c>
    </row>
    <row r="11" spans="1:17" ht="6" customHeight="1">
      <c r="A11" s="193"/>
      <c r="B11" s="194"/>
      <c r="C11" s="87"/>
      <c r="D11" s="87"/>
      <c r="E11" s="87"/>
      <c r="F11" s="87"/>
      <c r="G11" s="87"/>
      <c r="H11" s="87"/>
      <c r="I11" s="87"/>
      <c r="J11" s="87"/>
      <c r="K11" s="87"/>
      <c r="L11" s="78"/>
      <c r="M11" s="87"/>
      <c r="N11" s="87"/>
      <c r="O11" s="87"/>
      <c r="P11" s="87"/>
      <c r="Q11" s="86"/>
    </row>
    <row r="12" spans="1:17" ht="15" customHeight="1">
      <c r="A12" s="4" t="s">
        <v>289</v>
      </c>
      <c r="B12" s="5">
        <v>2</v>
      </c>
      <c r="C12" s="87">
        <v>473.69193882352943</v>
      </c>
      <c r="D12" s="87">
        <v>586.83007058823546</v>
      </c>
      <c r="E12" s="87"/>
      <c r="F12" s="87">
        <v>80.197931083215252</v>
      </c>
      <c r="G12" s="87">
        <v>11.663849262167487</v>
      </c>
      <c r="H12" s="87">
        <v>51.046679671963417</v>
      </c>
      <c r="I12" s="87">
        <v>27.990590285289763</v>
      </c>
      <c r="J12" s="87">
        <v>1.16066112596208</v>
      </c>
      <c r="K12" s="87">
        <v>8.1382196546172505</v>
      </c>
      <c r="L12" s="78">
        <v>1.0645459934712984</v>
      </c>
      <c r="M12" s="87">
        <v>0</v>
      </c>
      <c r="N12" s="87">
        <v>5</v>
      </c>
      <c r="O12" s="87">
        <v>0</v>
      </c>
      <c r="P12" s="86">
        <v>3</v>
      </c>
      <c r="Q12" s="86">
        <v>2</v>
      </c>
    </row>
    <row r="13" spans="1:17" ht="15" customHeight="1">
      <c r="A13" s="4" t="s">
        <v>292</v>
      </c>
      <c r="B13" s="5">
        <v>2</v>
      </c>
      <c r="C13" s="87">
        <v>411.28839529411778</v>
      </c>
      <c r="D13" s="87">
        <v>504.13269176470601</v>
      </c>
      <c r="E13" s="87"/>
      <c r="F13" s="87">
        <v>80.026140291677905</v>
      </c>
      <c r="G13" s="87">
        <v>18.213820045456458</v>
      </c>
      <c r="H13" s="87">
        <v>69.489365739754533</v>
      </c>
      <c r="I13" s="87">
        <v>10.536774551923354</v>
      </c>
      <c r="J13" s="87">
        <v>0</v>
      </c>
      <c r="K13" s="87">
        <v>1.7600396628656418</v>
      </c>
      <c r="L13" s="78">
        <v>1.0812899016038497</v>
      </c>
      <c r="M13" s="87">
        <v>0</v>
      </c>
      <c r="N13" s="87">
        <v>0</v>
      </c>
      <c r="O13" s="87">
        <v>0</v>
      </c>
      <c r="P13" s="87">
        <v>2.5</v>
      </c>
      <c r="Q13" s="86">
        <v>3.5</v>
      </c>
    </row>
    <row r="14" spans="1:17" ht="15" customHeight="1">
      <c r="A14" s="4" t="s">
        <v>306</v>
      </c>
      <c r="B14" s="5">
        <v>2</v>
      </c>
      <c r="C14" s="87">
        <v>408.751665882353</v>
      </c>
      <c r="D14" s="87">
        <v>440.12255294117648</v>
      </c>
      <c r="E14" s="87"/>
      <c r="F14" s="87">
        <v>92.936608787819068</v>
      </c>
      <c r="G14" s="87">
        <v>3.2757976603336245</v>
      </c>
      <c r="H14" s="87">
        <v>44.568060837993158</v>
      </c>
      <c r="I14" s="87">
        <v>48.36854794982591</v>
      </c>
      <c r="J14" s="87">
        <v>0</v>
      </c>
      <c r="K14" s="87">
        <v>3.7875935518473094</v>
      </c>
      <c r="L14" s="78">
        <v>1.0607677860584837</v>
      </c>
      <c r="M14" s="87">
        <v>0</v>
      </c>
      <c r="N14" s="87">
        <v>0</v>
      </c>
      <c r="O14" s="87">
        <v>0</v>
      </c>
      <c r="P14" s="87">
        <v>3</v>
      </c>
      <c r="Q14" s="86">
        <v>2.5</v>
      </c>
    </row>
    <row r="15" spans="1:17" ht="15" customHeight="1">
      <c r="A15" s="4" t="s">
        <v>300</v>
      </c>
      <c r="B15" s="5">
        <v>2</v>
      </c>
      <c r="C15" s="87">
        <v>399.87311294117649</v>
      </c>
      <c r="D15" s="87">
        <v>511.57376470588247</v>
      </c>
      <c r="E15" s="87"/>
      <c r="F15" s="87">
        <v>77.902616158580955</v>
      </c>
      <c r="G15" s="87">
        <v>21.615197931962832</v>
      </c>
      <c r="H15" s="87">
        <v>75.054873995894042</v>
      </c>
      <c r="I15" s="87">
        <v>2.8477421626869313</v>
      </c>
      <c r="J15" s="87">
        <v>0</v>
      </c>
      <c r="K15" s="87">
        <v>0.48218590945620138</v>
      </c>
      <c r="L15" s="78">
        <v>1.0809707314804569</v>
      </c>
      <c r="M15" s="87">
        <v>0</v>
      </c>
      <c r="N15" s="87">
        <v>0</v>
      </c>
      <c r="O15" s="87">
        <v>0</v>
      </c>
      <c r="P15" s="87">
        <v>3</v>
      </c>
      <c r="Q15" s="86">
        <v>4</v>
      </c>
    </row>
    <row r="16" spans="1:17" ht="15" customHeight="1">
      <c r="A16" s="4" t="s">
        <v>302</v>
      </c>
      <c r="B16" s="5">
        <v>2</v>
      </c>
      <c r="C16" s="87">
        <v>398.68930588235298</v>
      </c>
      <c r="D16" s="87">
        <v>539.98513411764714</v>
      </c>
      <c r="E16" s="87"/>
      <c r="F16" s="87">
        <v>73.790604274550049</v>
      </c>
      <c r="G16" s="87">
        <v>26.209395725449948</v>
      </c>
      <c r="H16" s="87">
        <v>66.24660797712491</v>
      </c>
      <c r="I16" s="87">
        <v>7.5439962974251298</v>
      </c>
      <c r="J16" s="87">
        <v>0</v>
      </c>
      <c r="K16" s="87">
        <v>0</v>
      </c>
      <c r="L16" s="78">
        <v>1.0836870974082924</v>
      </c>
      <c r="M16" s="87">
        <v>35</v>
      </c>
      <c r="N16" s="87">
        <v>0</v>
      </c>
      <c r="O16" s="87">
        <v>0</v>
      </c>
      <c r="P16" s="87">
        <v>3</v>
      </c>
      <c r="Q16" s="86">
        <v>4</v>
      </c>
    </row>
    <row r="17" spans="1:22" ht="15" customHeight="1">
      <c r="A17" s="4" t="s">
        <v>1456</v>
      </c>
      <c r="B17" s="5">
        <v>2</v>
      </c>
      <c r="C17" s="87">
        <v>397.25182588235299</v>
      </c>
      <c r="D17" s="87">
        <v>503.03344235294128</v>
      </c>
      <c r="E17" s="87"/>
      <c r="F17" s="87">
        <v>78.85098862821431</v>
      </c>
      <c r="G17" s="87">
        <v>17.851825291124541</v>
      </c>
      <c r="H17" s="87">
        <v>60.877795990847929</v>
      </c>
      <c r="I17" s="87">
        <v>17.973192637366388</v>
      </c>
      <c r="J17" s="87">
        <v>0</v>
      </c>
      <c r="K17" s="87">
        <v>3.2971860806611342</v>
      </c>
      <c r="L17" s="78">
        <v>1.0763692057695988</v>
      </c>
      <c r="M17" s="87">
        <v>30</v>
      </c>
      <c r="N17" s="87">
        <v>5</v>
      </c>
      <c r="O17" s="87">
        <v>10</v>
      </c>
      <c r="P17" s="87">
        <v>1.75</v>
      </c>
      <c r="Q17" s="86">
        <v>3</v>
      </c>
    </row>
    <row r="18" spans="1:22" ht="15" customHeight="1">
      <c r="A18" s="4" t="s">
        <v>324</v>
      </c>
      <c r="B18" s="5">
        <v>2</v>
      </c>
      <c r="C18" s="87">
        <v>374.5903764705883</v>
      </c>
      <c r="D18" s="87">
        <v>426.3396564705883</v>
      </c>
      <c r="E18" s="87"/>
      <c r="F18" s="87">
        <v>87.644054561653959</v>
      </c>
      <c r="G18" s="87">
        <v>12.034883794510424</v>
      </c>
      <c r="H18" s="87">
        <v>59.013107604612784</v>
      </c>
      <c r="I18" s="87">
        <v>28.630946957041175</v>
      </c>
      <c r="J18" s="87">
        <v>0</v>
      </c>
      <c r="K18" s="87">
        <v>0.32106164383561642</v>
      </c>
      <c r="L18" s="78">
        <v>1.0659066888117166</v>
      </c>
      <c r="M18" s="87">
        <v>50</v>
      </c>
      <c r="N18" s="87">
        <v>0</v>
      </c>
      <c r="O18" s="87">
        <v>15</v>
      </c>
      <c r="P18" s="87">
        <v>2.75</v>
      </c>
      <c r="Q18" s="86">
        <v>3.5</v>
      </c>
    </row>
    <row r="19" spans="1:22" ht="15" customHeight="1">
      <c r="A19" s="4" t="s">
        <v>1440</v>
      </c>
      <c r="B19" s="5">
        <v>2</v>
      </c>
      <c r="C19" s="87">
        <v>355.73402117647066</v>
      </c>
      <c r="D19" s="87">
        <v>563.91494823529422</v>
      </c>
      <c r="E19" s="87"/>
      <c r="F19" s="87">
        <v>62.310916034320286</v>
      </c>
      <c r="G19" s="87">
        <v>27.593151529321744</v>
      </c>
      <c r="H19" s="87">
        <v>56.742371104073229</v>
      </c>
      <c r="I19" s="87">
        <v>5.5685449302470573</v>
      </c>
      <c r="J19" s="87">
        <v>0</v>
      </c>
      <c r="K19" s="87">
        <v>10.095932436357968</v>
      </c>
      <c r="L19" s="78">
        <v>1.0894451391514235</v>
      </c>
      <c r="M19" s="87">
        <v>0</v>
      </c>
      <c r="N19" s="87">
        <v>0</v>
      </c>
      <c r="O19" s="87">
        <v>10</v>
      </c>
      <c r="P19" s="87">
        <v>3.25</v>
      </c>
      <c r="Q19" s="86">
        <v>2.5</v>
      </c>
    </row>
    <row r="20" spans="1:22" ht="15" customHeight="1">
      <c r="A20" s="4" t="s">
        <v>1443</v>
      </c>
      <c r="B20" s="5">
        <v>2</v>
      </c>
      <c r="C20" s="87">
        <v>349.7304282352942</v>
      </c>
      <c r="D20" s="87">
        <v>486.29102823529428</v>
      </c>
      <c r="E20" s="87"/>
      <c r="F20" s="87">
        <v>72.055586989674481</v>
      </c>
      <c r="G20" s="87">
        <v>25.850172172629165</v>
      </c>
      <c r="H20" s="87">
        <v>66.037661851984964</v>
      </c>
      <c r="I20" s="87">
        <v>6.0179251376895344</v>
      </c>
      <c r="J20" s="87">
        <v>0</v>
      </c>
      <c r="K20" s="87">
        <v>2.0942408376963351</v>
      </c>
      <c r="L20" s="78">
        <v>1.0890922016703386</v>
      </c>
      <c r="M20" s="87">
        <v>0</v>
      </c>
      <c r="N20" s="87">
        <v>0</v>
      </c>
      <c r="O20" s="87">
        <v>0</v>
      </c>
      <c r="P20" s="87">
        <v>1.125</v>
      </c>
      <c r="Q20" s="86">
        <v>2.5</v>
      </c>
    </row>
    <row r="21" spans="1:22" ht="15" customHeight="1">
      <c r="A21" s="4" t="s">
        <v>294</v>
      </c>
      <c r="B21" s="5">
        <v>2</v>
      </c>
      <c r="C21" s="87">
        <v>342.20479764705885</v>
      </c>
      <c r="D21" s="87">
        <v>422.45000470588241</v>
      </c>
      <c r="E21" s="87"/>
      <c r="F21" s="87">
        <v>79.792639318629767</v>
      </c>
      <c r="G21" s="87">
        <v>19.529486494819253</v>
      </c>
      <c r="H21" s="87">
        <v>58.837208342050495</v>
      </c>
      <c r="I21" s="87">
        <v>20.273324377594502</v>
      </c>
      <c r="J21" s="87">
        <v>0.68210659898477155</v>
      </c>
      <c r="K21" s="87">
        <v>0.6778741865509762</v>
      </c>
      <c r="L21" s="78">
        <v>1.0604033113988538</v>
      </c>
      <c r="M21" s="87">
        <v>0</v>
      </c>
      <c r="N21" s="87">
        <v>70</v>
      </c>
      <c r="O21" s="87">
        <v>0</v>
      </c>
      <c r="P21" s="87">
        <v>2</v>
      </c>
      <c r="Q21" s="86">
        <v>2.5</v>
      </c>
    </row>
    <row r="22" spans="1:22" ht="15" customHeight="1">
      <c r="A22" s="4" t="s">
        <v>293</v>
      </c>
      <c r="B22" s="5">
        <v>2</v>
      </c>
      <c r="C22" s="87">
        <v>337.38501176470595</v>
      </c>
      <c r="D22" s="87">
        <v>413.99424000000005</v>
      </c>
      <c r="E22" s="87"/>
      <c r="F22" s="87">
        <v>81.280246592309737</v>
      </c>
      <c r="G22" s="87">
        <v>16.071770788574934</v>
      </c>
      <c r="H22" s="87">
        <v>71.954361056812658</v>
      </c>
      <c r="I22" s="87">
        <v>9.3258855354970684</v>
      </c>
      <c r="J22" s="87">
        <v>0</v>
      </c>
      <c r="K22" s="87">
        <v>2.6479826191153419</v>
      </c>
      <c r="L22" s="78">
        <v>1.0797391468123176</v>
      </c>
      <c r="M22" s="87">
        <v>0</v>
      </c>
      <c r="N22" s="87">
        <v>0</v>
      </c>
      <c r="O22" s="87">
        <v>0</v>
      </c>
      <c r="P22" s="87">
        <v>1.5</v>
      </c>
      <c r="Q22" s="86">
        <v>3</v>
      </c>
    </row>
    <row r="23" spans="1:22" ht="15" customHeight="1">
      <c r="A23" s="4" t="s">
        <v>1453</v>
      </c>
      <c r="B23" s="5">
        <v>2</v>
      </c>
      <c r="C23" s="87">
        <v>337.21589647058823</v>
      </c>
      <c r="D23" s="87">
        <v>421.01252470588247</v>
      </c>
      <c r="E23" s="87"/>
      <c r="F23" s="87">
        <v>77.121817397623602</v>
      </c>
      <c r="G23" s="87">
        <v>18.004479806798813</v>
      </c>
      <c r="H23" s="87">
        <v>53.56514468199957</v>
      </c>
      <c r="I23" s="87">
        <v>23.556672715624011</v>
      </c>
      <c r="J23" s="87">
        <v>0</v>
      </c>
      <c r="K23" s="87">
        <v>4.8737027955775991</v>
      </c>
      <c r="L23" s="78">
        <v>1.0738794829710305</v>
      </c>
      <c r="M23" s="87">
        <v>0</v>
      </c>
      <c r="N23" s="87">
        <v>0</v>
      </c>
      <c r="O23" s="87">
        <v>5</v>
      </c>
      <c r="P23" s="87">
        <v>2.25</v>
      </c>
      <c r="Q23" s="86">
        <v>3</v>
      </c>
    </row>
    <row r="24" spans="1:22" ht="15" customHeight="1">
      <c r="A24" s="1" t="s">
        <v>106</v>
      </c>
      <c r="B24" s="331">
        <v>2</v>
      </c>
      <c r="C24" s="84">
        <v>335.86297411764713</v>
      </c>
      <c r="D24" s="84">
        <v>353.62008000000003</v>
      </c>
      <c r="E24" s="84"/>
      <c r="F24" s="84">
        <v>94.355902175505008</v>
      </c>
      <c r="G24" s="84">
        <v>5.6440978244949953</v>
      </c>
      <c r="H24" s="84">
        <v>56.383280032625507</v>
      </c>
      <c r="I24" s="84">
        <v>36.372950280697374</v>
      </c>
      <c r="J24" s="84">
        <v>1.5996718621821164</v>
      </c>
      <c r="K24" s="84">
        <v>0</v>
      </c>
      <c r="L24" s="79">
        <v>1.0854445586768442</v>
      </c>
      <c r="M24" s="84">
        <v>25</v>
      </c>
      <c r="N24" s="84">
        <v>5</v>
      </c>
      <c r="O24" s="84">
        <v>0</v>
      </c>
      <c r="P24" s="84">
        <v>2.9285714286000002</v>
      </c>
      <c r="Q24" s="85">
        <v>2.5</v>
      </c>
    </row>
    <row r="25" spans="1:22" ht="15" customHeight="1">
      <c r="A25" s="4" t="s">
        <v>1458</v>
      </c>
      <c r="B25" s="5">
        <v>2</v>
      </c>
      <c r="C25" s="9">
        <v>327.91455529411769</v>
      </c>
      <c r="D25" s="9">
        <v>489.16598823529421</v>
      </c>
      <c r="E25" s="9"/>
      <c r="F25" s="9">
        <v>66.954922722664563</v>
      </c>
      <c r="G25" s="9">
        <v>20.178107228618018</v>
      </c>
      <c r="H25" s="9">
        <v>56.001545111602411</v>
      </c>
      <c r="I25" s="9">
        <v>10.953377611062148</v>
      </c>
      <c r="J25" s="9">
        <v>0</v>
      </c>
      <c r="K25" s="9">
        <v>12.866970048717427</v>
      </c>
      <c r="L25" s="10">
        <v>1.090786074547915</v>
      </c>
      <c r="M25" s="9">
        <v>0</v>
      </c>
      <c r="N25" s="9">
        <v>0</v>
      </c>
      <c r="O25" s="9">
        <v>0</v>
      </c>
      <c r="P25" s="11">
        <v>2.5</v>
      </c>
      <c r="Q25" s="11">
        <v>3</v>
      </c>
      <c r="R25" s="25"/>
      <c r="S25" s="25"/>
      <c r="T25" s="25"/>
      <c r="U25" s="25"/>
      <c r="V25" s="25"/>
    </row>
    <row r="26" spans="1:22" ht="15" customHeight="1">
      <c r="A26" s="1" t="s">
        <v>91</v>
      </c>
      <c r="B26" s="331">
        <v>2</v>
      </c>
      <c r="C26" s="84">
        <v>321.91096235294128</v>
      </c>
      <c r="D26" s="84">
        <v>335.69385882352947</v>
      </c>
      <c r="E26" s="84"/>
      <c r="F26" s="84">
        <v>95.761011746300937</v>
      </c>
      <c r="G26" s="84">
        <v>4.2389882536990662</v>
      </c>
      <c r="H26" s="84">
        <v>63.20614199417615</v>
      </c>
      <c r="I26" s="84">
        <v>32.55486975212478</v>
      </c>
      <c r="J26" s="84">
        <v>0</v>
      </c>
      <c r="K26" s="84">
        <v>0</v>
      </c>
      <c r="L26" s="79">
        <v>1.0905274762550881</v>
      </c>
      <c r="M26" s="84">
        <v>0</v>
      </c>
      <c r="N26" s="84">
        <v>0</v>
      </c>
      <c r="O26" s="84">
        <v>0</v>
      </c>
      <c r="P26" s="84">
        <v>1.5</v>
      </c>
      <c r="Q26" s="85">
        <v>3</v>
      </c>
    </row>
    <row r="27" spans="1:22" ht="15" customHeight="1">
      <c r="A27" s="4" t="s">
        <v>1441</v>
      </c>
      <c r="B27" s="5">
        <v>2</v>
      </c>
      <c r="C27" s="87">
        <v>321.06538588235298</v>
      </c>
      <c r="D27" s="87">
        <v>429.63740470588243</v>
      </c>
      <c r="E27" s="87"/>
      <c r="F27" s="87">
        <v>74.799773162953244</v>
      </c>
      <c r="G27" s="87">
        <v>19.750406045166802</v>
      </c>
      <c r="H27" s="87">
        <v>66.900310070854658</v>
      </c>
      <c r="I27" s="87">
        <v>7.8994630920985829</v>
      </c>
      <c r="J27" s="87">
        <v>0</v>
      </c>
      <c r="K27" s="87">
        <v>5.4498207918799695</v>
      </c>
      <c r="L27" s="78">
        <v>1.0788683112052202</v>
      </c>
      <c r="M27" s="87">
        <v>0</v>
      </c>
      <c r="N27" s="87">
        <v>0</v>
      </c>
      <c r="O27" s="87">
        <v>0</v>
      </c>
      <c r="P27" s="87">
        <v>3.25</v>
      </c>
      <c r="Q27" s="86">
        <v>3.5</v>
      </c>
    </row>
    <row r="28" spans="1:22" ht="15" customHeight="1">
      <c r="A28" s="4" t="s">
        <v>1457</v>
      </c>
      <c r="B28" s="5">
        <v>2</v>
      </c>
      <c r="C28" s="87">
        <v>307.8743929411765</v>
      </c>
      <c r="D28" s="87">
        <v>525.18754588235311</v>
      </c>
      <c r="E28" s="87"/>
      <c r="F28" s="87">
        <v>60.091706272882845</v>
      </c>
      <c r="G28" s="87">
        <v>36.766177615997194</v>
      </c>
      <c r="H28" s="87">
        <v>54.155335844817813</v>
      </c>
      <c r="I28" s="87">
        <v>5.9363704280650449</v>
      </c>
      <c r="J28" s="87">
        <v>0</v>
      </c>
      <c r="K28" s="87">
        <v>3.1421161111199414</v>
      </c>
      <c r="L28" s="78">
        <v>1.0790980356397779</v>
      </c>
      <c r="M28" s="87">
        <v>0</v>
      </c>
      <c r="N28" s="87">
        <v>0</v>
      </c>
      <c r="O28" s="87">
        <v>0</v>
      </c>
      <c r="P28" s="86">
        <v>2</v>
      </c>
      <c r="Q28" s="86">
        <v>2.5</v>
      </c>
    </row>
    <row r="29" spans="1:22" ht="15" customHeight="1">
      <c r="A29" s="4" t="s">
        <v>216</v>
      </c>
      <c r="B29" s="5">
        <v>2</v>
      </c>
      <c r="C29" s="87">
        <v>306.4369129411765</v>
      </c>
      <c r="D29" s="87">
        <v>441.30636000000004</v>
      </c>
      <c r="E29" s="87"/>
      <c r="F29" s="87">
        <v>69.404833040187739</v>
      </c>
      <c r="G29" s="87">
        <v>30.207433438486923</v>
      </c>
      <c r="H29" s="87">
        <v>65.167880239145262</v>
      </c>
      <c r="I29" s="87">
        <v>4.23695280104248</v>
      </c>
      <c r="J29" s="87">
        <v>0</v>
      </c>
      <c r="K29" s="87">
        <v>0.38773352132534367</v>
      </c>
      <c r="L29" s="78">
        <v>1.0808710184330648</v>
      </c>
      <c r="M29" s="87">
        <v>0</v>
      </c>
      <c r="N29" s="87">
        <v>5</v>
      </c>
      <c r="O29" s="87">
        <v>5</v>
      </c>
      <c r="P29" s="87">
        <v>2.25</v>
      </c>
      <c r="Q29" s="86">
        <v>3</v>
      </c>
    </row>
    <row r="30" spans="1:22" ht="15" customHeight="1">
      <c r="A30" s="4" t="s">
        <v>1449</v>
      </c>
      <c r="B30" s="5">
        <v>2</v>
      </c>
      <c r="C30" s="87">
        <v>294.00693882352948</v>
      </c>
      <c r="D30" s="87">
        <v>436.48657411764714</v>
      </c>
      <c r="E30" s="87"/>
      <c r="F30" s="87">
        <v>67.157253034327908</v>
      </c>
      <c r="G30" s="87">
        <v>32.842746965672099</v>
      </c>
      <c r="H30" s="87">
        <v>62.076282587531985</v>
      </c>
      <c r="I30" s="87">
        <v>5.0809704467959156</v>
      </c>
      <c r="J30" s="87">
        <v>0</v>
      </c>
      <c r="K30" s="87">
        <v>0</v>
      </c>
      <c r="L30" s="78">
        <v>1.0804530744336569</v>
      </c>
      <c r="M30" s="87">
        <v>10</v>
      </c>
      <c r="N30" s="87">
        <v>5</v>
      </c>
      <c r="O30" s="87">
        <v>5</v>
      </c>
      <c r="P30" s="87">
        <v>1.25</v>
      </c>
      <c r="Q30" s="86">
        <v>3.5</v>
      </c>
    </row>
    <row r="31" spans="1:22" ht="15" customHeight="1">
      <c r="A31" s="4" t="s">
        <v>303</v>
      </c>
      <c r="B31" s="5">
        <v>1</v>
      </c>
      <c r="C31" s="9">
        <v>272.95208470588238</v>
      </c>
      <c r="D31" s="9">
        <v>372.22276235294123</v>
      </c>
      <c r="E31" s="9"/>
      <c r="F31" s="9">
        <v>73.330304407087681</v>
      </c>
      <c r="G31" s="9">
        <v>26.669695592912312</v>
      </c>
      <c r="H31" s="9">
        <v>62.289868241708312</v>
      </c>
      <c r="I31" s="9">
        <v>11.040436165379374</v>
      </c>
      <c r="J31" s="9">
        <v>0</v>
      </c>
      <c r="K31" s="9">
        <v>0</v>
      </c>
      <c r="L31" s="10">
        <v>1.0683506686478454</v>
      </c>
      <c r="M31" s="5">
        <v>10</v>
      </c>
      <c r="N31" s="5">
        <v>0</v>
      </c>
      <c r="O31" s="5">
        <v>0</v>
      </c>
      <c r="P31" s="11">
        <v>2.5</v>
      </c>
      <c r="Q31" s="11">
        <v>1</v>
      </c>
    </row>
    <row r="32" spans="1:22" ht="15" customHeight="1">
      <c r="A32" s="4" t="s">
        <v>316</v>
      </c>
      <c r="B32" s="5">
        <v>2</v>
      </c>
      <c r="C32" s="87">
        <v>268.80876000000006</v>
      </c>
      <c r="D32" s="87">
        <v>368.07943764705885</v>
      </c>
      <c r="E32" s="87"/>
      <c r="F32" s="87">
        <v>73.50665500030172</v>
      </c>
      <c r="G32" s="87">
        <v>25.468425385550375</v>
      </c>
      <c r="H32" s="87">
        <v>66.391429531994874</v>
      </c>
      <c r="I32" s="87">
        <v>7.1152254683068552</v>
      </c>
      <c r="J32" s="87">
        <v>0</v>
      </c>
      <c r="K32" s="87">
        <v>1.02491961414791</v>
      </c>
      <c r="L32" s="78">
        <v>1.0819376944862067</v>
      </c>
      <c r="M32" s="87">
        <v>0</v>
      </c>
      <c r="N32" s="87">
        <v>5</v>
      </c>
      <c r="O32" s="87">
        <v>0</v>
      </c>
      <c r="P32" s="87">
        <v>2.25</v>
      </c>
      <c r="Q32" s="86">
        <v>3</v>
      </c>
    </row>
    <row r="33" spans="1:17" ht="15" customHeight="1">
      <c r="A33" s="4" t="s">
        <v>291</v>
      </c>
      <c r="B33" s="5">
        <v>2</v>
      </c>
      <c r="C33" s="87">
        <v>263.73530117647061</v>
      </c>
      <c r="D33" s="87">
        <v>344.23418117647066</v>
      </c>
      <c r="E33" s="87"/>
      <c r="F33" s="87">
        <v>76.470225500272051</v>
      </c>
      <c r="G33" s="87">
        <v>21.376385950063479</v>
      </c>
      <c r="H33" s="87">
        <v>65.711782842633454</v>
      </c>
      <c r="I33" s="87">
        <v>10.758442657638597</v>
      </c>
      <c r="J33" s="87">
        <v>0</v>
      </c>
      <c r="K33" s="87">
        <v>2.15338854966447</v>
      </c>
      <c r="L33" s="78">
        <v>1.0740587238432067</v>
      </c>
      <c r="M33" s="87">
        <v>0</v>
      </c>
      <c r="N33" s="87">
        <v>0</v>
      </c>
      <c r="O33" s="87">
        <v>0</v>
      </c>
      <c r="P33" s="86">
        <v>1.5</v>
      </c>
      <c r="Q33" s="86">
        <v>1.5</v>
      </c>
    </row>
    <row r="34" spans="1:17" ht="15" customHeight="1">
      <c r="A34" s="4" t="s">
        <v>1445</v>
      </c>
      <c r="B34" s="5">
        <v>2</v>
      </c>
      <c r="C34" s="87">
        <v>249.86784705882357</v>
      </c>
      <c r="D34" s="87">
        <v>320.30436705882357</v>
      </c>
      <c r="E34" s="87"/>
      <c r="F34" s="87">
        <v>77.799529199839824</v>
      </c>
      <c r="G34" s="87">
        <v>21.905833204402963</v>
      </c>
      <c r="H34" s="87">
        <v>64.432155431124841</v>
      </c>
      <c r="I34" s="87">
        <v>13.367373768714982</v>
      </c>
      <c r="J34" s="87">
        <v>0</v>
      </c>
      <c r="K34" s="87">
        <v>0.29463759575721865</v>
      </c>
      <c r="L34" s="78">
        <v>1.0733384069000507</v>
      </c>
      <c r="M34" s="87">
        <v>0</v>
      </c>
      <c r="N34" s="87">
        <v>0</v>
      </c>
      <c r="O34" s="87">
        <v>0</v>
      </c>
      <c r="P34" s="87">
        <v>2.25</v>
      </c>
      <c r="Q34" s="86">
        <v>4</v>
      </c>
    </row>
    <row r="35" spans="1:17" ht="15" customHeight="1">
      <c r="A35" s="4" t="s">
        <v>318</v>
      </c>
      <c r="B35" s="5">
        <v>2</v>
      </c>
      <c r="C35" s="87">
        <v>243.10323529411767</v>
      </c>
      <c r="D35" s="87">
        <v>384.73729411764714</v>
      </c>
      <c r="E35" s="87"/>
      <c r="F35" s="87">
        <v>62.449851673405902</v>
      </c>
      <c r="G35" s="87">
        <v>35.799767809090291</v>
      </c>
      <c r="H35" s="87">
        <v>59.748969316272209</v>
      </c>
      <c r="I35" s="87">
        <v>2.7008823571336933</v>
      </c>
      <c r="J35" s="87">
        <v>0</v>
      </c>
      <c r="K35" s="87">
        <v>1.750380517503805</v>
      </c>
      <c r="L35" s="78">
        <v>1.0778391552825402</v>
      </c>
      <c r="M35" s="87">
        <v>0</v>
      </c>
      <c r="N35" s="87">
        <v>0</v>
      </c>
      <c r="O35" s="87">
        <v>0</v>
      </c>
      <c r="P35" s="87">
        <v>1.5</v>
      </c>
      <c r="Q35" s="86">
        <v>3</v>
      </c>
    </row>
    <row r="36" spans="1:17" ht="15" customHeight="1">
      <c r="A36" s="4" t="s">
        <v>1442</v>
      </c>
      <c r="B36" s="5">
        <v>2</v>
      </c>
      <c r="C36" s="87">
        <v>239.89004470588242</v>
      </c>
      <c r="D36" s="87">
        <v>453.05987294117654</v>
      </c>
      <c r="E36" s="87"/>
      <c r="F36" s="87">
        <v>53.083846179714826</v>
      </c>
      <c r="G36" s="87">
        <v>46.916153820285174</v>
      </c>
      <c r="H36" s="87">
        <v>51.238818267419965</v>
      </c>
      <c r="I36" s="87">
        <v>1.8450279122948616</v>
      </c>
      <c r="J36" s="87">
        <v>0</v>
      </c>
      <c r="K36" s="87">
        <v>0</v>
      </c>
      <c r="L36" s="78">
        <v>1.0760337927967987</v>
      </c>
      <c r="M36" s="87">
        <v>0</v>
      </c>
      <c r="N36" s="87">
        <v>5</v>
      </c>
      <c r="O36" s="87">
        <v>5</v>
      </c>
      <c r="P36" s="87">
        <v>1.75</v>
      </c>
      <c r="Q36" s="86">
        <v>3</v>
      </c>
    </row>
    <row r="37" spans="1:17" ht="15" customHeight="1">
      <c r="A37" s="4" t="s">
        <v>296</v>
      </c>
      <c r="B37" s="5">
        <v>2</v>
      </c>
      <c r="C37" s="87">
        <v>239.04446823529412</v>
      </c>
      <c r="D37" s="87">
        <v>311.00302588235297</v>
      </c>
      <c r="E37" s="87"/>
      <c r="F37" s="87">
        <v>76.956780588511464</v>
      </c>
      <c r="G37" s="87">
        <v>21.763846043342333</v>
      </c>
      <c r="H37" s="87">
        <v>70.852022054739962</v>
      </c>
      <c r="I37" s="87">
        <v>6.1047585337715056</v>
      </c>
      <c r="J37" s="87">
        <v>0</v>
      </c>
      <c r="K37" s="87">
        <v>1.2793733681462143</v>
      </c>
      <c r="L37" s="78">
        <v>1.0837910451095902</v>
      </c>
      <c r="M37" s="87">
        <v>25</v>
      </c>
      <c r="N37" s="87">
        <v>0</v>
      </c>
      <c r="O37" s="87">
        <v>0</v>
      </c>
      <c r="P37" s="87">
        <v>1.75</v>
      </c>
      <c r="Q37" s="86">
        <v>1.5</v>
      </c>
    </row>
    <row r="38" spans="1:17" ht="15" customHeight="1">
      <c r="A38" s="4" t="s">
        <v>308</v>
      </c>
      <c r="B38" s="5">
        <v>2</v>
      </c>
      <c r="C38" s="87">
        <v>234.81658588235297</v>
      </c>
      <c r="D38" s="87">
        <v>355.05756000000008</v>
      </c>
      <c r="E38" s="87"/>
      <c r="F38" s="87">
        <v>65.831614932561308</v>
      </c>
      <c r="G38" s="87">
        <v>33.663334562388187</v>
      </c>
      <c r="H38" s="87">
        <v>60.965684333192215</v>
      </c>
      <c r="I38" s="87">
        <v>4.8659305993690847</v>
      </c>
      <c r="J38" s="87">
        <v>0</v>
      </c>
      <c r="K38" s="87">
        <v>0.50505050505050508</v>
      </c>
      <c r="L38" s="78">
        <v>1.0857793522267207</v>
      </c>
      <c r="M38" s="87">
        <v>0</v>
      </c>
      <c r="N38" s="87">
        <v>0</v>
      </c>
      <c r="O38" s="87">
        <v>0</v>
      </c>
      <c r="P38" s="87">
        <v>2.5</v>
      </c>
      <c r="Q38" s="86">
        <v>2</v>
      </c>
    </row>
    <row r="39" spans="1:17" ht="15" customHeight="1">
      <c r="A39" s="4" t="s">
        <v>307</v>
      </c>
      <c r="B39" s="5">
        <v>2</v>
      </c>
      <c r="C39" s="87">
        <v>231.77251058823532</v>
      </c>
      <c r="D39" s="87">
        <v>273.12119999999999</v>
      </c>
      <c r="E39" s="87"/>
      <c r="F39" s="87">
        <v>84.970089146074457</v>
      </c>
      <c r="G39" s="87">
        <v>14.32338911479512</v>
      </c>
      <c r="H39" s="87">
        <v>48.577963715983735</v>
      </c>
      <c r="I39" s="87">
        <v>36.392125430090715</v>
      </c>
      <c r="J39" s="87">
        <v>0</v>
      </c>
      <c r="K39" s="87">
        <v>0.70652173913043481</v>
      </c>
      <c r="L39" s="78">
        <v>1.0729695459901698</v>
      </c>
      <c r="M39" s="87">
        <v>0</v>
      </c>
      <c r="N39" s="87">
        <v>0</v>
      </c>
      <c r="O39" s="87">
        <v>0</v>
      </c>
      <c r="P39" s="87">
        <v>3</v>
      </c>
      <c r="Q39" s="86">
        <v>2</v>
      </c>
    </row>
    <row r="40" spans="1:17" ht="15" customHeight="1">
      <c r="A40" s="4" t="s">
        <v>322</v>
      </c>
      <c r="B40" s="5">
        <v>2</v>
      </c>
      <c r="C40" s="87">
        <v>219.93444</v>
      </c>
      <c r="D40" s="87">
        <v>298.31937882352946</v>
      </c>
      <c r="E40" s="87"/>
      <c r="F40" s="87">
        <v>72.41538424011145</v>
      </c>
      <c r="G40" s="87">
        <v>15.431331681853415</v>
      </c>
      <c r="H40" s="87">
        <v>59.447585388197155</v>
      </c>
      <c r="I40" s="87">
        <v>11.501523192090241</v>
      </c>
      <c r="J40" s="87">
        <v>1.466275659824047</v>
      </c>
      <c r="K40" s="87">
        <v>12.153284078035137</v>
      </c>
      <c r="L40" s="78">
        <v>1.0826996468443837</v>
      </c>
      <c r="M40" s="107">
        <v>45</v>
      </c>
      <c r="N40" s="107">
        <v>0</v>
      </c>
      <c r="O40" s="107">
        <v>0</v>
      </c>
      <c r="P40" s="86">
        <v>3.75</v>
      </c>
      <c r="Q40" s="86">
        <v>3.5</v>
      </c>
    </row>
    <row r="41" spans="1:17" ht="15" customHeight="1">
      <c r="A41" s="4" t="s">
        <v>1448</v>
      </c>
      <c r="B41" s="5">
        <v>2</v>
      </c>
      <c r="C41" s="87">
        <v>206.82800470588239</v>
      </c>
      <c r="D41" s="87">
        <v>341.95112470588242</v>
      </c>
      <c r="E41" s="87"/>
      <c r="F41" s="87">
        <v>60.323288220948712</v>
      </c>
      <c r="G41" s="87">
        <v>36.055901044227639</v>
      </c>
      <c r="H41" s="87">
        <v>56.155580134036668</v>
      </c>
      <c r="I41" s="87">
        <v>4.1677080869120413</v>
      </c>
      <c r="J41" s="87">
        <v>0</v>
      </c>
      <c r="K41" s="87">
        <v>3.6208107348236478</v>
      </c>
      <c r="L41" s="78">
        <v>1.0841178052716516</v>
      </c>
      <c r="M41" s="87">
        <v>5</v>
      </c>
      <c r="N41" s="87">
        <v>0</v>
      </c>
      <c r="O41" s="87">
        <v>0</v>
      </c>
      <c r="P41" s="87">
        <v>1.5</v>
      </c>
      <c r="Q41" s="86">
        <v>3.5</v>
      </c>
    </row>
    <row r="42" spans="1:17" ht="15" customHeight="1">
      <c r="A42" s="4" t="s">
        <v>268</v>
      </c>
      <c r="B42" s="5">
        <v>2</v>
      </c>
      <c r="C42" s="87">
        <v>201.66998823529417</v>
      </c>
      <c r="D42" s="87">
        <v>299.92597411764712</v>
      </c>
      <c r="E42" s="87"/>
      <c r="F42" s="87">
        <v>67.538073234235824</v>
      </c>
      <c r="G42" s="87">
        <v>29.48445895460538</v>
      </c>
      <c r="H42" s="87">
        <v>59.876121732344913</v>
      </c>
      <c r="I42" s="87">
        <v>7.6619515018909103</v>
      </c>
      <c r="J42" s="87">
        <v>0</v>
      </c>
      <c r="K42" s="87">
        <v>2.9774678111587982</v>
      </c>
      <c r="L42" s="78">
        <v>1.0674781054907236</v>
      </c>
      <c r="M42" s="87">
        <v>0</v>
      </c>
      <c r="N42" s="87">
        <v>0</v>
      </c>
      <c r="O42" s="87">
        <v>0</v>
      </c>
      <c r="P42" s="87">
        <v>2</v>
      </c>
      <c r="Q42" s="86">
        <v>3</v>
      </c>
    </row>
    <row r="43" spans="1:17" ht="15" customHeight="1">
      <c r="A43" s="4" t="s">
        <v>270</v>
      </c>
      <c r="B43" s="5">
        <v>2</v>
      </c>
      <c r="C43" s="87">
        <v>192.53776235294117</v>
      </c>
      <c r="D43" s="87">
        <v>243.35690823529416</v>
      </c>
      <c r="E43" s="87"/>
      <c r="F43" s="87">
        <v>79.383872919392729</v>
      </c>
      <c r="G43" s="87">
        <v>20.193225323938428</v>
      </c>
      <c r="H43" s="87">
        <v>76.286668830541885</v>
      </c>
      <c r="I43" s="87">
        <v>3.0972040888508512</v>
      </c>
      <c r="J43" s="87">
        <v>0</v>
      </c>
      <c r="K43" s="87">
        <v>0.42290175666883539</v>
      </c>
      <c r="L43" s="78">
        <v>1.0818783411731299</v>
      </c>
      <c r="M43" s="87">
        <v>0</v>
      </c>
      <c r="N43" s="87">
        <v>5</v>
      </c>
      <c r="O43" s="87">
        <v>0</v>
      </c>
      <c r="P43" s="87">
        <v>1.25</v>
      </c>
      <c r="Q43" s="86">
        <v>2.5</v>
      </c>
    </row>
    <row r="44" spans="1:17" ht="15" customHeight="1">
      <c r="A44" s="4" t="s">
        <v>260</v>
      </c>
      <c r="B44" s="5">
        <v>2</v>
      </c>
      <c r="C44" s="87">
        <v>192.28408941176474</v>
      </c>
      <c r="D44" s="87">
        <v>278.70200470588236</v>
      </c>
      <c r="E44" s="87"/>
      <c r="F44" s="87">
        <v>68.256225498161257</v>
      </c>
      <c r="G44" s="87">
        <v>26.192122431217424</v>
      </c>
      <c r="H44" s="87">
        <v>67.258894435946416</v>
      </c>
      <c r="I44" s="87">
        <v>0.99733106221482626</v>
      </c>
      <c r="J44" s="87">
        <v>0</v>
      </c>
      <c r="K44" s="87">
        <v>5.5516520706213264</v>
      </c>
      <c r="L44" s="78">
        <v>1.0771606272726093</v>
      </c>
      <c r="M44" s="87">
        <v>0</v>
      </c>
      <c r="N44" s="87">
        <v>0</v>
      </c>
      <c r="O44" s="87">
        <v>5</v>
      </c>
      <c r="P44" s="87">
        <v>3</v>
      </c>
      <c r="Q44" s="86">
        <v>3</v>
      </c>
    </row>
    <row r="45" spans="1:17" ht="15" customHeight="1">
      <c r="A45" s="4" t="s">
        <v>1452</v>
      </c>
      <c r="B45" s="5">
        <v>2</v>
      </c>
      <c r="C45" s="87">
        <v>189.83191764705884</v>
      </c>
      <c r="D45" s="87">
        <v>244.96350352941178</v>
      </c>
      <c r="E45" s="87"/>
      <c r="F45" s="87">
        <v>77.224277196642703</v>
      </c>
      <c r="G45" s="87">
        <v>17.417431499966504</v>
      </c>
      <c r="H45" s="87">
        <v>76.303127601948546</v>
      </c>
      <c r="I45" s="87">
        <v>0.92114959469417834</v>
      </c>
      <c r="J45" s="87">
        <v>0</v>
      </c>
      <c r="K45" s="87">
        <v>5.3582913033907875</v>
      </c>
      <c r="L45" s="78">
        <v>1.0939499605988967</v>
      </c>
      <c r="M45" s="87">
        <v>5</v>
      </c>
      <c r="N45" s="87">
        <v>0</v>
      </c>
      <c r="O45" s="87">
        <v>0</v>
      </c>
      <c r="P45" s="87">
        <v>2</v>
      </c>
      <c r="Q45" s="86">
        <v>3.5</v>
      </c>
    </row>
    <row r="46" spans="1:17" ht="15" customHeight="1">
      <c r="A46" s="4" t="s">
        <v>261</v>
      </c>
      <c r="B46" s="5">
        <v>2</v>
      </c>
      <c r="C46" s="87">
        <v>189.24001411764706</v>
      </c>
      <c r="D46" s="87">
        <v>295.52897647058825</v>
      </c>
      <c r="E46" s="87"/>
      <c r="F46" s="87">
        <v>63.566285684849262</v>
      </c>
      <c r="G46" s="87">
        <v>28.202340838934905</v>
      </c>
      <c r="H46" s="87">
        <v>59.915395222955596</v>
      </c>
      <c r="I46" s="87">
        <v>3.6508904618936731</v>
      </c>
      <c r="J46" s="87">
        <v>0</v>
      </c>
      <c r="K46" s="87">
        <v>8.2313734762158237</v>
      </c>
      <c r="L46" s="78">
        <v>1.0722577814672012</v>
      </c>
      <c r="M46" s="87">
        <v>0</v>
      </c>
      <c r="N46" s="87">
        <v>0</v>
      </c>
      <c r="O46" s="87">
        <v>0</v>
      </c>
      <c r="P46" s="87">
        <v>1.5</v>
      </c>
      <c r="Q46" s="86">
        <v>2.5</v>
      </c>
    </row>
    <row r="47" spans="1:17" ht="15" customHeight="1">
      <c r="A47" s="4" t="s">
        <v>246</v>
      </c>
      <c r="B47" s="5">
        <v>2</v>
      </c>
      <c r="C47" s="87">
        <v>187.71797647058827</v>
      </c>
      <c r="D47" s="87">
        <v>304.66120235294125</v>
      </c>
      <c r="E47" s="87"/>
      <c r="F47" s="87">
        <v>61.080319153564375</v>
      </c>
      <c r="G47" s="87">
        <v>29.068661024259697</v>
      </c>
      <c r="H47" s="87">
        <v>57.92228245264468</v>
      </c>
      <c r="I47" s="87">
        <v>3.1580367009196988</v>
      </c>
      <c r="J47" s="87">
        <v>0</v>
      </c>
      <c r="K47" s="87">
        <v>9.8510198221759264</v>
      </c>
      <c r="L47" s="78">
        <v>1.075300349090341</v>
      </c>
      <c r="M47" s="87">
        <v>0</v>
      </c>
      <c r="N47" s="87">
        <v>0</v>
      </c>
      <c r="O47" s="87">
        <v>0</v>
      </c>
      <c r="P47" s="87">
        <v>1.75</v>
      </c>
      <c r="Q47" s="86">
        <v>2</v>
      </c>
    </row>
    <row r="48" spans="1:17" ht="15" customHeight="1">
      <c r="A48" s="4" t="s">
        <v>255</v>
      </c>
      <c r="B48" s="5">
        <v>1</v>
      </c>
      <c r="C48" s="87">
        <v>184.84301647058828</v>
      </c>
      <c r="D48" s="87">
        <v>260.43755294117653</v>
      </c>
      <c r="E48" s="87"/>
      <c r="F48" s="87">
        <v>70.974025974025977</v>
      </c>
      <c r="G48" s="87">
        <v>25.649350649350648</v>
      </c>
      <c r="H48" s="87">
        <v>66.883116883116884</v>
      </c>
      <c r="I48" s="87">
        <v>4.0909090909090899</v>
      </c>
      <c r="J48" s="87">
        <v>0</v>
      </c>
      <c r="K48" s="87">
        <v>3.3766233766233764</v>
      </c>
      <c r="L48" s="78">
        <v>1.0826873385012918</v>
      </c>
      <c r="M48" s="87">
        <v>0</v>
      </c>
      <c r="N48" s="87">
        <v>20</v>
      </c>
      <c r="O48" s="87">
        <v>0</v>
      </c>
      <c r="P48" s="87">
        <v>1.25</v>
      </c>
      <c r="Q48" s="86">
        <v>2</v>
      </c>
    </row>
    <row r="49" spans="1:23" ht="15" customHeight="1">
      <c r="A49" s="4" t="s">
        <v>1450</v>
      </c>
      <c r="B49" s="5">
        <v>2</v>
      </c>
      <c r="C49" s="87">
        <v>183.74376705882355</v>
      </c>
      <c r="D49" s="87">
        <v>243.94881176470591</v>
      </c>
      <c r="E49" s="87"/>
      <c r="F49" s="87">
        <v>74.577366817532692</v>
      </c>
      <c r="G49" s="87">
        <v>25.422633182467308</v>
      </c>
      <c r="H49" s="87">
        <v>70.301272765642707</v>
      </c>
      <c r="I49" s="87">
        <v>4.2760940518899915</v>
      </c>
      <c r="J49" s="87">
        <v>0</v>
      </c>
      <c r="K49" s="87">
        <v>0</v>
      </c>
      <c r="L49" s="78">
        <v>1.0820801457773404</v>
      </c>
      <c r="M49" s="87">
        <v>0</v>
      </c>
      <c r="N49" s="87">
        <v>0</v>
      </c>
      <c r="O49" s="87">
        <v>0</v>
      </c>
      <c r="P49" s="87">
        <v>2</v>
      </c>
      <c r="Q49" s="86">
        <v>3</v>
      </c>
    </row>
    <row r="50" spans="1:23" ht="15" customHeight="1">
      <c r="A50" s="4" t="s">
        <v>1457</v>
      </c>
      <c r="B50" s="5">
        <v>2</v>
      </c>
      <c r="C50" s="87">
        <v>174.35786823529415</v>
      </c>
      <c r="D50" s="87">
        <v>323.43300000000005</v>
      </c>
      <c r="E50" s="87"/>
      <c r="F50" s="87">
        <v>57.185415876697974</v>
      </c>
      <c r="G50" s="87">
        <v>40.414101591833393</v>
      </c>
      <c r="H50" s="87">
        <v>51.656378486085401</v>
      </c>
      <c r="I50" s="87">
        <v>5.5290373906125696</v>
      </c>
      <c r="J50" s="87">
        <v>0</v>
      </c>
      <c r="K50" s="87">
        <v>2.4004825314686355</v>
      </c>
      <c r="L50" s="78">
        <v>1.0789379022164405</v>
      </c>
      <c r="M50" s="87">
        <v>10</v>
      </c>
      <c r="N50" s="87">
        <v>5</v>
      </c>
      <c r="O50" s="87">
        <v>5</v>
      </c>
      <c r="P50" s="86">
        <v>2</v>
      </c>
      <c r="Q50" s="86">
        <v>2.5</v>
      </c>
    </row>
    <row r="51" spans="1:23" ht="15" customHeight="1">
      <c r="A51" s="4" t="s">
        <v>1455</v>
      </c>
      <c r="B51" s="5">
        <v>2</v>
      </c>
      <c r="C51" s="87">
        <v>171.56746588235296</v>
      </c>
      <c r="D51" s="87">
        <v>312.18683294117653</v>
      </c>
      <c r="E51" s="87"/>
      <c r="F51" s="87">
        <v>54.096573956788745</v>
      </c>
      <c r="G51" s="87">
        <v>39.970374061244954</v>
      </c>
      <c r="H51" s="87">
        <v>49.125179346488409</v>
      </c>
      <c r="I51" s="87">
        <v>4.0159805975614882</v>
      </c>
      <c r="J51" s="87">
        <v>0.95541401273885351</v>
      </c>
      <c r="K51" s="87">
        <v>5.9330519819662975</v>
      </c>
      <c r="L51" s="78">
        <v>1.0687138349917611</v>
      </c>
      <c r="M51" s="87">
        <v>5</v>
      </c>
      <c r="N51" s="87">
        <v>0</v>
      </c>
      <c r="O51" s="87">
        <v>0</v>
      </c>
      <c r="P51" s="87">
        <v>2.75</v>
      </c>
      <c r="Q51" s="86">
        <v>2.5</v>
      </c>
    </row>
    <row r="52" spans="1:23" ht="15" customHeight="1">
      <c r="A52" s="4" t="s">
        <v>1439</v>
      </c>
      <c r="B52" s="5">
        <v>2</v>
      </c>
      <c r="C52" s="87">
        <v>166.32489176470591</v>
      </c>
      <c r="D52" s="87">
        <v>242.76500470588235</v>
      </c>
      <c r="E52" s="87"/>
      <c r="F52" s="87">
        <v>68.360334087424548</v>
      </c>
      <c r="G52" s="87">
        <v>24.561751492993388</v>
      </c>
      <c r="H52" s="87">
        <v>64.94923286408131</v>
      </c>
      <c r="I52" s="87">
        <v>3.4111012233432332</v>
      </c>
      <c r="J52" s="87">
        <v>0</v>
      </c>
      <c r="K52" s="87">
        <v>7.0779144195820685</v>
      </c>
      <c r="L52" s="78">
        <v>1.0735177237323159</v>
      </c>
      <c r="M52" s="87">
        <v>0</v>
      </c>
      <c r="N52" s="87">
        <v>0</v>
      </c>
      <c r="O52" s="87">
        <v>0</v>
      </c>
      <c r="P52" s="87">
        <v>3.25</v>
      </c>
      <c r="Q52" s="86">
        <v>3.5</v>
      </c>
    </row>
    <row r="53" spans="1:23" ht="15" customHeight="1">
      <c r="A53" s="4" t="s">
        <v>317</v>
      </c>
      <c r="B53" s="5">
        <v>2</v>
      </c>
      <c r="C53" s="9">
        <v>162.18156705882353</v>
      </c>
      <c r="D53" s="9">
        <v>279.37846588235294</v>
      </c>
      <c r="E53" s="9"/>
      <c r="F53" s="9">
        <v>57.390132578200351</v>
      </c>
      <c r="G53" s="9">
        <v>37.418334562156986</v>
      </c>
      <c r="H53" s="9">
        <v>53.388530936517625</v>
      </c>
      <c r="I53" s="9">
        <v>4.0016016416827256</v>
      </c>
      <c r="J53" s="9">
        <v>0</v>
      </c>
      <c r="K53" s="9">
        <v>5.1915328596426722</v>
      </c>
      <c r="L53" s="10">
        <v>1.0717277863901666</v>
      </c>
      <c r="M53" s="5">
        <v>10</v>
      </c>
      <c r="N53" s="5">
        <v>0</v>
      </c>
      <c r="O53" s="5">
        <v>0</v>
      </c>
      <c r="P53" s="11">
        <v>3.25</v>
      </c>
      <c r="Q53" s="11">
        <v>2</v>
      </c>
    </row>
    <row r="54" spans="1:23" ht="15" customHeight="1">
      <c r="A54" s="4" t="s">
        <v>1447</v>
      </c>
      <c r="B54" s="5">
        <v>2</v>
      </c>
      <c r="C54" s="87">
        <v>160.06762588235298</v>
      </c>
      <c r="D54" s="87">
        <v>235.15481647058826</v>
      </c>
      <c r="E54" s="87"/>
      <c r="F54" s="87">
        <v>65.819964301021599</v>
      </c>
      <c r="G54" s="87">
        <v>24.042421020079317</v>
      </c>
      <c r="H54" s="87">
        <v>59.74053136138977</v>
      </c>
      <c r="I54" s="87">
        <v>6.0794329396318343</v>
      </c>
      <c r="J54" s="87">
        <v>0</v>
      </c>
      <c r="K54" s="87">
        <v>10.137614678899084</v>
      </c>
      <c r="L54" s="78">
        <v>1.068072896101951</v>
      </c>
      <c r="M54" s="87">
        <v>0</v>
      </c>
      <c r="N54" s="87">
        <v>5</v>
      </c>
      <c r="O54" s="87">
        <v>5</v>
      </c>
      <c r="P54" s="87">
        <v>2.5</v>
      </c>
      <c r="Q54" s="86">
        <v>2.5</v>
      </c>
    </row>
    <row r="55" spans="1:23" ht="15" customHeight="1">
      <c r="A55" s="4" t="s">
        <v>271</v>
      </c>
      <c r="B55" s="5">
        <v>2</v>
      </c>
      <c r="C55" s="87">
        <v>140.36569411764708</v>
      </c>
      <c r="D55" s="87">
        <v>227.88285882352943</v>
      </c>
      <c r="E55" s="87"/>
      <c r="F55" s="87">
        <v>61.28951937591566</v>
      </c>
      <c r="G55" s="87">
        <v>36.381669189948667</v>
      </c>
      <c r="H55" s="87">
        <v>60.387140376735999</v>
      </c>
      <c r="I55" s="87">
        <v>0.90237899917965536</v>
      </c>
      <c r="J55" s="87">
        <v>0</v>
      </c>
      <c r="K55" s="87">
        <v>2.32881143413567</v>
      </c>
      <c r="L55" s="78">
        <v>1.0895908650901835</v>
      </c>
      <c r="M55" s="87">
        <v>0</v>
      </c>
      <c r="N55" s="87">
        <v>0</v>
      </c>
      <c r="O55" s="87">
        <v>0</v>
      </c>
      <c r="P55" s="87">
        <v>1.25</v>
      </c>
      <c r="Q55" s="86">
        <v>2.5</v>
      </c>
    </row>
    <row r="56" spans="1:23" ht="15" customHeight="1">
      <c r="A56" s="4" t="s">
        <v>1444</v>
      </c>
      <c r="B56" s="5">
        <v>2</v>
      </c>
      <c r="C56" s="87">
        <v>135.88413882352941</v>
      </c>
      <c r="D56" s="87">
        <v>254.51851764705884</v>
      </c>
      <c r="E56" s="87"/>
      <c r="F56" s="87">
        <v>52.947640594699422</v>
      </c>
      <c r="G56" s="87">
        <v>45.791855203619917</v>
      </c>
      <c r="H56" s="87">
        <v>52.425662572721407</v>
      </c>
      <c r="I56" s="87">
        <v>0.52197802197802201</v>
      </c>
      <c r="J56" s="87">
        <v>0</v>
      </c>
      <c r="K56" s="87">
        <v>1.2605042016806722</v>
      </c>
      <c r="L56" s="78">
        <v>1.0751515879990059</v>
      </c>
      <c r="M56" s="87">
        <v>0</v>
      </c>
      <c r="N56" s="87">
        <v>0</v>
      </c>
      <c r="O56" s="87">
        <v>0</v>
      </c>
      <c r="P56" s="87">
        <v>2.5</v>
      </c>
      <c r="Q56" s="86">
        <v>4</v>
      </c>
    </row>
    <row r="57" spans="1:23" ht="15" customHeight="1">
      <c r="A57" s="4" t="s">
        <v>258</v>
      </c>
      <c r="B57" s="5">
        <v>2</v>
      </c>
      <c r="C57" s="87">
        <v>125.82177882352943</v>
      </c>
      <c r="D57" s="87">
        <v>268.47052941176474</v>
      </c>
      <c r="E57" s="87"/>
      <c r="F57" s="87">
        <v>47.111571328150774</v>
      </c>
      <c r="G57" s="87">
        <v>52.888428671849226</v>
      </c>
      <c r="H57" s="87">
        <v>46.579341878121213</v>
      </c>
      <c r="I57" s="87">
        <v>0.53222945002956823</v>
      </c>
      <c r="J57" s="87">
        <v>0</v>
      </c>
      <c r="K57" s="87">
        <v>0</v>
      </c>
      <c r="L57" s="78">
        <v>1.0886118381532652</v>
      </c>
      <c r="M57" s="87">
        <v>10</v>
      </c>
      <c r="N57" s="87">
        <v>0</v>
      </c>
      <c r="O57" s="87">
        <v>5</v>
      </c>
      <c r="P57" s="87">
        <v>1.25</v>
      </c>
      <c r="Q57" s="86">
        <v>3.5</v>
      </c>
    </row>
    <row r="58" spans="1:23" ht="15" customHeight="1">
      <c r="A58" s="4" t="s">
        <v>321</v>
      </c>
      <c r="B58" s="5">
        <v>2</v>
      </c>
      <c r="C58" s="9">
        <v>119.9873011764706</v>
      </c>
      <c r="D58" s="9">
        <v>196.1737411764706</v>
      </c>
      <c r="E58" s="9"/>
      <c r="F58" s="9">
        <v>57.81188036484118</v>
      </c>
      <c r="G58" s="9">
        <v>41.91564007112612</v>
      </c>
      <c r="H58" s="9">
        <v>54.678365378465159</v>
      </c>
      <c r="I58" s="9">
        <v>3.1335149863760221</v>
      </c>
      <c r="J58" s="9">
        <v>0</v>
      </c>
      <c r="K58" s="9">
        <v>0.27247956403269752</v>
      </c>
      <c r="L58" s="10">
        <v>1.0671598202824133</v>
      </c>
      <c r="M58" s="5">
        <v>0</v>
      </c>
      <c r="N58" s="5">
        <v>0</v>
      </c>
      <c r="O58" s="5">
        <v>0</v>
      </c>
      <c r="P58" s="11">
        <v>2.5</v>
      </c>
      <c r="Q58" s="11">
        <v>2</v>
      </c>
      <c r="R58" s="77"/>
      <c r="S58" s="77"/>
      <c r="T58" s="77"/>
      <c r="U58" s="77"/>
      <c r="V58" s="77"/>
      <c r="W58" s="77"/>
    </row>
    <row r="59" spans="1:23" ht="15" customHeight="1">
      <c r="A59" s="4" t="s">
        <v>257</v>
      </c>
      <c r="B59" s="5">
        <v>2</v>
      </c>
      <c r="C59" s="87">
        <v>116.94322588235296</v>
      </c>
      <c r="D59" s="87">
        <v>129.11952705882354</v>
      </c>
      <c r="E59" s="87"/>
      <c r="F59" s="87">
        <v>91.041287432786078</v>
      </c>
      <c r="G59" s="87">
        <v>7.4575578328028431</v>
      </c>
      <c r="H59" s="87">
        <v>40.609528567884766</v>
      </c>
      <c r="I59" s="87">
        <v>48.064553322176138</v>
      </c>
      <c r="J59" s="87">
        <v>2.367205542725173</v>
      </c>
      <c r="K59" s="87">
        <v>1.5011547344110854</v>
      </c>
      <c r="L59" s="78">
        <v>1.0760443622920517</v>
      </c>
      <c r="M59" s="87">
        <v>0</v>
      </c>
      <c r="N59" s="87">
        <v>0</v>
      </c>
      <c r="O59" s="87">
        <v>0</v>
      </c>
      <c r="P59" s="87">
        <v>1.5</v>
      </c>
      <c r="Q59" s="86">
        <v>3</v>
      </c>
    </row>
    <row r="60" spans="1:23" ht="15" customHeight="1">
      <c r="A60" s="4" t="s">
        <v>1446</v>
      </c>
      <c r="B60" s="5">
        <v>2</v>
      </c>
      <c r="C60" s="87">
        <v>111.7006517647059</v>
      </c>
      <c r="D60" s="87">
        <v>147.89132470588237</v>
      </c>
      <c r="E60" s="87"/>
      <c r="F60" s="87">
        <v>74.996436994891639</v>
      </c>
      <c r="G60" s="87">
        <v>22.950643297079175</v>
      </c>
      <c r="H60" s="87">
        <v>71.711765462044923</v>
      </c>
      <c r="I60" s="87">
        <v>3.2846715328467146</v>
      </c>
      <c r="J60" s="87">
        <v>0</v>
      </c>
      <c r="K60" s="87">
        <v>2.0529197080291972</v>
      </c>
      <c r="L60" s="78">
        <v>1.07141231674562</v>
      </c>
      <c r="M60" s="87">
        <v>0</v>
      </c>
      <c r="N60" s="87">
        <v>0</v>
      </c>
      <c r="O60" s="87">
        <v>0</v>
      </c>
      <c r="P60" s="87">
        <v>2.25</v>
      </c>
      <c r="Q60" s="86">
        <v>2.5</v>
      </c>
    </row>
    <row r="61" spans="1:23" ht="15" customHeight="1">
      <c r="A61" s="4" t="s">
        <v>326</v>
      </c>
      <c r="B61" s="5">
        <v>2</v>
      </c>
      <c r="C61" s="87">
        <v>111.53153647058825</v>
      </c>
      <c r="D61" s="87">
        <v>294.59884235294123</v>
      </c>
      <c r="E61" s="87"/>
      <c r="F61" s="87">
        <v>37.863155192563624</v>
      </c>
      <c r="G61" s="87">
        <v>60.335677468604125</v>
      </c>
      <c r="H61" s="87">
        <v>37.863155192563624</v>
      </c>
      <c r="I61" s="87">
        <v>0</v>
      </c>
      <c r="J61" s="87">
        <v>0</v>
      </c>
      <c r="K61" s="87">
        <v>1.801167338832256</v>
      </c>
      <c r="L61" s="78">
        <v>1.0806107954545454</v>
      </c>
      <c r="M61" s="87">
        <v>0</v>
      </c>
      <c r="N61" s="87">
        <v>0</v>
      </c>
      <c r="O61" s="87">
        <v>0</v>
      </c>
      <c r="P61" s="87">
        <v>3</v>
      </c>
      <c r="Q61" s="86">
        <v>3</v>
      </c>
    </row>
    <row r="62" spans="1:23" ht="15" customHeight="1">
      <c r="A62" s="4" t="s">
        <v>1459</v>
      </c>
      <c r="B62" s="5">
        <v>2</v>
      </c>
      <c r="C62" s="87">
        <v>110.60140235294119</v>
      </c>
      <c r="D62" s="87">
        <v>281.40784941176469</v>
      </c>
      <c r="E62" s="87"/>
      <c r="F62" s="87">
        <v>39.345663187450413</v>
      </c>
      <c r="G62" s="87">
        <v>60.654336812549602</v>
      </c>
      <c r="H62" s="87">
        <v>39.345663187450413</v>
      </c>
      <c r="I62" s="87">
        <v>0</v>
      </c>
      <c r="J62" s="87">
        <v>0</v>
      </c>
      <c r="K62" s="87">
        <v>0</v>
      </c>
      <c r="L62" s="78">
        <v>1.0789857022239953</v>
      </c>
      <c r="M62" s="87">
        <v>0</v>
      </c>
      <c r="N62" s="87">
        <v>0</v>
      </c>
      <c r="O62" s="87">
        <v>0</v>
      </c>
      <c r="P62" s="86">
        <v>1</v>
      </c>
      <c r="Q62" s="86">
        <v>1</v>
      </c>
      <c r="W62" s="25"/>
    </row>
    <row r="63" spans="1:23" ht="15" customHeight="1">
      <c r="A63" s="4" t="s">
        <v>244</v>
      </c>
      <c r="B63" s="5">
        <v>1</v>
      </c>
      <c r="C63" s="9">
        <v>90.138451764705891</v>
      </c>
      <c r="D63" s="9">
        <v>180.44601882352941</v>
      </c>
      <c r="E63" s="9"/>
      <c r="F63" s="9">
        <v>49.953139643861292</v>
      </c>
      <c r="G63" s="9">
        <v>47.610121836925963</v>
      </c>
      <c r="H63" s="9">
        <v>49.953139643861292</v>
      </c>
      <c r="I63" s="9">
        <v>0</v>
      </c>
      <c r="J63" s="9">
        <v>0</v>
      </c>
      <c r="K63" s="9">
        <v>2.4367385192127462</v>
      </c>
      <c r="L63" s="10">
        <v>1.0879345603271984</v>
      </c>
      <c r="M63" s="5">
        <v>0</v>
      </c>
      <c r="N63" s="5">
        <v>10</v>
      </c>
      <c r="O63" s="5">
        <v>0</v>
      </c>
      <c r="P63" s="11">
        <v>2.1666666666999999</v>
      </c>
      <c r="Q63" s="11">
        <v>3</v>
      </c>
    </row>
    <row r="64" spans="1:23" ht="15" customHeight="1">
      <c r="A64" s="4" t="s">
        <v>325</v>
      </c>
      <c r="B64" s="5">
        <v>2</v>
      </c>
      <c r="C64" s="87">
        <v>88.362741176470593</v>
      </c>
      <c r="D64" s="87">
        <v>256.97068941176474</v>
      </c>
      <c r="E64" s="87"/>
      <c r="F64" s="87">
        <v>33.776402775957763</v>
      </c>
      <c r="G64" s="87">
        <v>64.32447062527649</v>
      </c>
      <c r="H64" s="87">
        <v>33.776402775957763</v>
      </c>
      <c r="I64" s="87">
        <v>0</v>
      </c>
      <c r="J64" s="87">
        <v>0</v>
      </c>
      <c r="K64" s="87">
        <v>1.8991265987657524</v>
      </c>
      <c r="L64" s="78">
        <v>1.0830882443424437</v>
      </c>
      <c r="M64" s="87">
        <v>0</v>
      </c>
      <c r="N64" s="87">
        <v>0</v>
      </c>
      <c r="O64" s="87">
        <v>0</v>
      </c>
      <c r="P64" s="87">
        <v>3</v>
      </c>
      <c r="Q64" s="86">
        <v>1.5</v>
      </c>
    </row>
    <row r="65" spans="1:23" ht="15" customHeight="1">
      <c r="A65" s="4" t="s">
        <v>1454</v>
      </c>
      <c r="B65" s="5">
        <v>2</v>
      </c>
      <c r="C65" s="87">
        <v>76.778343529411785</v>
      </c>
      <c r="D65" s="87">
        <v>156.51620470588236</v>
      </c>
      <c r="E65" s="87"/>
      <c r="F65" s="87">
        <v>49.946676417264655</v>
      </c>
      <c r="G65" s="87">
        <v>49.525420113655414</v>
      </c>
      <c r="H65" s="87">
        <v>49.273275743863977</v>
      </c>
      <c r="I65" s="87">
        <v>0.67340067340067333</v>
      </c>
      <c r="J65" s="87">
        <v>0</v>
      </c>
      <c r="K65" s="87">
        <v>0.52790346907993968</v>
      </c>
      <c r="L65" s="78">
        <v>1.0854597035589744</v>
      </c>
      <c r="M65" s="87">
        <v>0</v>
      </c>
      <c r="N65" s="87">
        <v>0</v>
      </c>
      <c r="O65" s="87">
        <v>5</v>
      </c>
      <c r="P65" s="87">
        <v>2</v>
      </c>
      <c r="Q65" s="86">
        <v>2</v>
      </c>
    </row>
    <row r="66" spans="1:23" ht="15" customHeight="1">
      <c r="A66" s="4" t="s">
        <v>319</v>
      </c>
      <c r="B66" s="5">
        <v>2</v>
      </c>
      <c r="C66" s="87">
        <v>73.480595294117649</v>
      </c>
      <c r="D66" s="87">
        <v>183.23642117647063</v>
      </c>
      <c r="E66" s="87"/>
      <c r="F66" s="87">
        <v>38.339401384261173</v>
      </c>
      <c r="G66" s="87">
        <v>49.046922512971904</v>
      </c>
      <c r="H66" s="87">
        <v>38.339401384261173</v>
      </c>
      <c r="I66" s="87">
        <v>0</v>
      </c>
      <c r="J66" s="87">
        <v>0</v>
      </c>
      <c r="K66" s="87">
        <v>12.613676102766924</v>
      </c>
      <c r="L66" s="78">
        <v>1.0784237120383393</v>
      </c>
      <c r="M66" s="87">
        <v>0</v>
      </c>
      <c r="N66" s="87">
        <v>0</v>
      </c>
      <c r="O66" s="87">
        <v>0</v>
      </c>
      <c r="P66" s="86">
        <v>2</v>
      </c>
      <c r="Q66" s="86">
        <v>1</v>
      </c>
    </row>
    <row r="67" spans="1:23" s="77" customFormat="1" ht="15" customHeight="1">
      <c r="A67" s="4" t="s">
        <v>304</v>
      </c>
      <c r="B67" s="5">
        <v>2</v>
      </c>
      <c r="C67" s="87">
        <v>70.690192941176477</v>
      </c>
      <c r="D67" s="87">
        <v>189.40912941176475</v>
      </c>
      <c r="E67" s="87"/>
      <c r="F67" s="87">
        <v>37.061324862954045</v>
      </c>
      <c r="G67" s="87">
        <v>54.555497207848767</v>
      </c>
      <c r="H67" s="87">
        <v>37.061324862954045</v>
      </c>
      <c r="I67" s="87">
        <v>0</v>
      </c>
      <c r="J67" s="87">
        <v>0</v>
      </c>
      <c r="K67" s="87">
        <v>8.383177929197192</v>
      </c>
      <c r="L67" s="78">
        <v>1.0731579449051569</v>
      </c>
      <c r="M67" s="87">
        <v>0</v>
      </c>
      <c r="N67" s="87">
        <v>0</v>
      </c>
      <c r="O67" s="87">
        <v>0</v>
      </c>
      <c r="P67" s="87">
        <v>2.25</v>
      </c>
      <c r="Q67" s="86">
        <v>3</v>
      </c>
      <c r="R67"/>
      <c r="S67"/>
      <c r="T67"/>
      <c r="U67"/>
      <c r="V67"/>
      <c r="W67"/>
    </row>
    <row r="68" spans="1:23" s="25" customFormat="1" ht="15" customHeight="1">
      <c r="A68" s="4" t="s">
        <v>1460</v>
      </c>
      <c r="B68" s="5">
        <v>1</v>
      </c>
      <c r="C68" s="87">
        <v>57.160969411764711</v>
      </c>
      <c r="D68" s="87">
        <v>99.101562352941173</v>
      </c>
      <c r="E68" s="87"/>
      <c r="F68" s="87">
        <v>57.67918088737202</v>
      </c>
      <c r="G68" s="87">
        <v>42.320819112627987</v>
      </c>
      <c r="H68" s="87">
        <v>54.778156996587036</v>
      </c>
      <c r="I68" s="87">
        <v>2.9010238907849835</v>
      </c>
      <c r="J68" s="87">
        <v>0</v>
      </c>
      <c r="K68" s="87">
        <v>0</v>
      </c>
      <c r="L68" s="78">
        <v>1.08206106870229</v>
      </c>
      <c r="M68" s="87">
        <v>0</v>
      </c>
      <c r="N68" s="87">
        <v>0</v>
      </c>
      <c r="O68" s="87">
        <v>0</v>
      </c>
      <c r="P68" s="86">
        <v>2</v>
      </c>
      <c r="Q68" s="86">
        <v>4</v>
      </c>
      <c r="R68" s="77"/>
      <c r="S68" s="77"/>
      <c r="T68" s="77"/>
      <c r="U68" s="77"/>
      <c r="V68" s="77"/>
      <c r="W68"/>
    </row>
    <row r="69" spans="1:23" ht="15" customHeight="1">
      <c r="A69" s="4" t="s">
        <v>1461</v>
      </c>
      <c r="B69" s="5">
        <v>1</v>
      </c>
      <c r="C69" s="87">
        <v>46.506705882352946</v>
      </c>
      <c r="D69" s="87">
        <v>128.02027764705886</v>
      </c>
      <c r="E69" s="87"/>
      <c r="F69" s="87">
        <v>36.327608982826945</v>
      </c>
      <c r="G69" s="87">
        <v>54.953764861294587</v>
      </c>
      <c r="H69" s="87">
        <v>36.327608982826945</v>
      </c>
      <c r="I69" s="87">
        <v>0</v>
      </c>
      <c r="J69" s="87">
        <v>0</v>
      </c>
      <c r="K69" s="87">
        <v>8.7186261558784679</v>
      </c>
      <c r="L69" s="78">
        <v>1.0736677115987461</v>
      </c>
      <c r="M69" s="87">
        <v>0</v>
      </c>
      <c r="N69" s="87">
        <v>0</v>
      </c>
      <c r="O69" s="87">
        <v>0</v>
      </c>
      <c r="P69" s="86">
        <v>1.25</v>
      </c>
      <c r="Q69" s="86">
        <v>1</v>
      </c>
      <c r="W69" s="77"/>
    </row>
    <row r="70" spans="1:23" s="77" customFormat="1" ht="15" customHeight="1">
      <c r="A70" s="4" t="s">
        <v>1451</v>
      </c>
      <c r="B70" s="5">
        <v>2</v>
      </c>
      <c r="C70" s="87">
        <v>35.598769411764707</v>
      </c>
      <c r="D70" s="87">
        <v>170.29910117647063</v>
      </c>
      <c r="E70" s="87"/>
      <c r="F70" s="87">
        <v>21.300671724427335</v>
      </c>
      <c r="G70" s="87">
        <v>72.323819161463831</v>
      </c>
      <c r="H70" s="87">
        <v>21.300671724427335</v>
      </c>
      <c r="I70" s="87">
        <v>0</v>
      </c>
      <c r="J70" s="87">
        <v>0</v>
      </c>
      <c r="K70" s="87">
        <v>6.3755091141088229</v>
      </c>
      <c r="L70" s="78">
        <v>1.0851658634726056</v>
      </c>
      <c r="M70" s="87">
        <v>0</v>
      </c>
      <c r="N70" s="87">
        <v>0</v>
      </c>
      <c r="O70" s="87">
        <v>0</v>
      </c>
      <c r="P70" s="87">
        <v>2</v>
      </c>
      <c r="Q70" s="86">
        <v>2.5</v>
      </c>
      <c r="R70"/>
      <c r="S70"/>
      <c r="T70"/>
      <c r="U70"/>
      <c r="V70"/>
      <c r="W70"/>
    </row>
    <row r="71" spans="1:23" ht="4.25" customHeight="1">
      <c r="A71" s="3"/>
      <c r="B71" s="3"/>
      <c r="C71" s="330"/>
      <c r="D71" s="330"/>
      <c r="E71" s="330"/>
      <c r="F71" s="3"/>
      <c r="G71" s="330"/>
      <c r="H71" s="3"/>
      <c r="I71" s="3"/>
      <c r="J71" s="3"/>
      <c r="K71" s="21"/>
      <c r="L71" s="3"/>
      <c r="M71" s="3"/>
      <c r="N71" s="3"/>
      <c r="O71" s="330"/>
      <c r="P71" s="330"/>
      <c r="Q71" s="52"/>
    </row>
    <row r="72" spans="1:23" ht="14">
      <c r="A72" s="4" t="s">
        <v>107</v>
      </c>
      <c r="B72" s="4"/>
      <c r="C72" s="9">
        <f>AVERAGE(C12:C70)</f>
        <v>226.10428187437682</v>
      </c>
      <c r="D72" s="9">
        <f>AVERAGE(D12:D70)</f>
        <v>328.4978597407777</v>
      </c>
      <c r="E72" s="9"/>
      <c r="F72" s="5"/>
      <c r="G72" s="4"/>
      <c r="H72" s="5"/>
      <c r="I72" s="5"/>
      <c r="J72" s="4"/>
      <c r="K72" s="4"/>
      <c r="L72" s="10">
        <f>AVERAGE(L12:L70)</f>
        <v>1.0783618637828707</v>
      </c>
      <c r="M72" s="4"/>
      <c r="N72" s="4"/>
      <c r="O72" s="4"/>
      <c r="P72" s="11">
        <f>AVERAGE(P12:P70)</f>
        <v>2.1944108151745763</v>
      </c>
      <c r="Q72" s="11">
        <f>AVERAGE(Q12:Q70)</f>
        <v>2.6949152542372881</v>
      </c>
    </row>
    <row r="73" spans="1:23" s="403" customFormat="1" ht="14" customHeight="1">
      <c r="A73" s="142" t="s">
        <v>1680</v>
      </c>
      <c r="B73" s="142"/>
      <c r="C73" s="401">
        <v>353</v>
      </c>
      <c r="D73" s="401">
        <v>400</v>
      </c>
      <c r="E73" s="401"/>
      <c r="F73" s="362"/>
      <c r="G73" s="142"/>
      <c r="H73" s="362"/>
      <c r="I73" s="362"/>
      <c r="J73" s="142"/>
      <c r="K73" s="142"/>
      <c r="L73" s="402">
        <v>1.4999999999999999E-2</v>
      </c>
      <c r="M73" s="142"/>
      <c r="N73" s="142"/>
      <c r="O73" s="142"/>
      <c r="P73" s="359"/>
      <c r="Q73" s="359">
        <v>2.4</v>
      </c>
    </row>
    <row r="74" spans="1:23" ht="7.5" customHeight="1">
      <c r="A74" s="4"/>
      <c r="B74" s="4"/>
      <c r="C74" s="9"/>
      <c r="D74" s="9"/>
      <c r="E74" s="5"/>
      <c r="F74" s="5"/>
      <c r="G74" s="4"/>
      <c r="H74" s="5"/>
      <c r="I74" s="5"/>
      <c r="J74" s="4"/>
      <c r="K74" s="4"/>
      <c r="L74" s="10"/>
      <c r="M74" s="4"/>
      <c r="N74" s="4"/>
      <c r="O74" s="4"/>
      <c r="P74" s="11"/>
    </row>
    <row r="75" spans="1:23">
      <c r="A75" s="39" t="s">
        <v>1315</v>
      </c>
      <c r="B75" s="39"/>
      <c r="C75" s="41"/>
      <c r="D75" s="40"/>
      <c r="E75" s="42"/>
      <c r="F75" s="42"/>
      <c r="G75" s="42"/>
      <c r="H75" s="41"/>
      <c r="I75" s="41"/>
      <c r="J75" s="42"/>
      <c r="K75" s="42"/>
      <c r="L75" s="44"/>
      <c r="M75" s="41"/>
      <c r="N75" s="42"/>
    </row>
    <row r="76" spans="1:23">
      <c r="A76" s="39" t="s">
        <v>1677</v>
      </c>
      <c r="B76" s="39"/>
      <c r="C76" s="42"/>
      <c r="D76" s="40"/>
      <c r="E76" s="42"/>
      <c r="F76" s="42"/>
      <c r="G76" s="42"/>
      <c r="H76" s="45"/>
      <c r="I76" s="45"/>
      <c r="J76" s="42"/>
      <c r="K76" s="42"/>
      <c r="L76" s="46"/>
      <c r="M76" s="42"/>
      <c r="N76" s="42"/>
    </row>
    <row r="77" spans="1:23">
      <c r="A77" s="39" t="s">
        <v>186</v>
      </c>
      <c r="B77" s="39"/>
      <c r="C77" s="42"/>
      <c r="D77" s="40"/>
      <c r="E77" s="42"/>
      <c r="F77" s="42"/>
      <c r="G77" s="42"/>
      <c r="H77" s="45"/>
      <c r="I77" s="45"/>
      <c r="J77" s="42"/>
      <c r="K77" s="42"/>
      <c r="L77" s="46"/>
      <c r="M77" s="42"/>
      <c r="N77" s="42"/>
      <c r="O77" s="42"/>
      <c r="P77" s="97" t="s">
        <v>108</v>
      </c>
      <c r="Q77" s="202">
        <v>45418</v>
      </c>
    </row>
    <row r="78" spans="1:23">
      <c r="A78" s="39" t="s">
        <v>1463</v>
      </c>
      <c r="B78" s="39"/>
      <c r="C78" s="42"/>
      <c r="D78" s="40"/>
      <c r="E78" s="42"/>
      <c r="F78" s="42"/>
      <c r="G78" s="42"/>
      <c r="H78" s="43"/>
      <c r="I78" s="43"/>
      <c r="J78" s="42"/>
      <c r="K78" s="42"/>
      <c r="L78" s="47"/>
      <c r="M78" s="42"/>
      <c r="N78" s="42"/>
      <c r="P78" s="97" t="s">
        <v>110</v>
      </c>
      <c r="Q78" s="202">
        <v>45533</v>
      </c>
    </row>
    <row r="79" spans="1:23">
      <c r="A79" s="98" t="s">
        <v>1462</v>
      </c>
      <c r="B79" s="39"/>
      <c r="C79" s="42"/>
      <c r="D79" s="40"/>
      <c r="E79" s="42"/>
      <c r="F79" s="42"/>
      <c r="G79" s="42"/>
      <c r="H79" s="42"/>
      <c r="I79" s="42"/>
      <c r="J79" s="42"/>
      <c r="K79" s="42"/>
      <c r="L79" s="46"/>
      <c r="M79" s="42"/>
      <c r="N79" s="42"/>
      <c r="P79" s="97" t="s">
        <v>111</v>
      </c>
      <c r="Q79" s="97">
        <f>_xlfn.DAYS(Q78,Q77)</f>
        <v>115</v>
      </c>
    </row>
    <row r="80" spans="1:23">
      <c r="B80" s="39"/>
    </row>
    <row r="81" spans="2:14">
      <c r="B81" s="39"/>
      <c r="C81" s="42"/>
      <c r="D81" s="40"/>
      <c r="E81" s="42"/>
      <c r="F81" s="42"/>
      <c r="G81" s="42"/>
      <c r="H81" s="42"/>
      <c r="I81" s="42"/>
      <c r="J81" s="42"/>
      <c r="K81" s="42"/>
      <c r="M81" s="42"/>
      <c r="N81" s="42"/>
    </row>
  </sheetData>
  <sortState xmlns:xlrd2="http://schemas.microsoft.com/office/spreadsheetml/2017/richdata2" ref="A12:W70">
    <sortCondition descending="1" ref="C12:C70"/>
    <sortCondition ref="A12:A70"/>
  </sortState>
  <mergeCells count="6">
    <mergeCell ref="M9:O9"/>
    <mergeCell ref="A3:Q3"/>
    <mergeCell ref="A4:Q4"/>
    <mergeCell ref="A5:Q5"/>
    <mergeCell ref="A6:Q6"/>
    <mergeCell ref="M8:O8"/>
  </mergeCells>
  <printOptions horizontalCentered="1"/>
  <pageMargins left="0.25" right="0.25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DD5F9-E2BF-EE44-93C0-130D365F2A81}">
  <sheetPr>
    <pageSetUpPr fitToPage="1"/>
  </sheetPr>
  <dimension ref="A1:BL165"/>
  <sheetViews>
    <sheetView view="pageBreakPreview" zoomScale="60" zoomScaleNormal="100" workbookViewId="0">
      <selection activeCell="B29" sqref="B29"/>
    </sheetView>
  </sheetViews>
  <sheetFormatPr baseColWidth="10" defaultColWidth="9.1640625" defaultRowHeight="13"/>
  <cols>
    <col min="1" max="1" width="27.83203125" style="53" customWidth="1"/>
    <col min="2" max="2" width="6.6640625" style="80" customWidth="1"/>
    <col min="3" max="3" width="1.83203125" style="80" customWidth="1"/>
    <col min="4" max="5" width="6.83203125" style="80" customWidth="1"/>
    <col min="6" max="6" width="5.1640625" style="80" bestFit="1" customWidth="1"/>
    <col min="7" max="7" width="1.83203125" style="80" customWidth="1"/>
    <col min="8" max="9" width="6.83203125" style="80" customWidth="1"/>
    <col min="10" max="10" width="5" style="80" customWidth="1"/>
    <col min="11" max="11" width="1.83203125" style="80" customWidth="1"/>
    <col min="12" max="13" width="6.83203125" style="80" customWidth="1"/>
    <col min="14" max="14" width="5" style="80" customWidth="1"/>
    <col min="15" max="15" width="1.83203125" style="80" customWidth="1"/>
    <col min="16" max="16384" width="9.1640625" style="53"/>
  </cols>
  <sheetData>
    <row r="1" spans="1:64" ht="14">
      <c r="A1" s="59" t="s">
        <v>217</v>
      </c>
      <c r="B1" s="54"/>
      <c r="C1" s="54"/>
      <c r="D1" s="54"/>
      <c r="E1" s="54"/>
      <c r="F1" s="54"/>
      <c r="G1" s="54"/>
      <c r="H1" s="54"/>
      <c r="I1" s="54"/>
      <c r="J1" s="54"/>
      <c r="K1" s="336"/>
      <c r="L1" s="54"/>
      <c r="M1" s="54"/>
      <c r="N1" s="146" t="s">
        <v>1</v>
      </c>
      <c r="O1" s="336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  <c r="AV1" s="344"/>
      <c r="AW1" s="344"/>
      <c r="AX1" s="344"/>
      <c r="AY1" s="344"/>
      <c r="AZ1" s="344"/>
      <c r="BA1" s="344"/>
      <c r="BB1" s="344"/>
      <c r="BC1" s="344"/>
      <c r="BD1" s="344"/>
      <c r="BE1" s="344"/>
      <c r="BF1" s="344"/>
      <c r="BG1" s="344"/>
      <c r="BH1" s="344"/>
      <c r="BI1" s="344"/>
      <c r="BJ1" s="344"/>
      <c r="BK1" s="344"/>
      <c r="BL1" s="344"/>
    </row>
    <row r="2" spans="1:64" ht="14">
      <c r="A2" s="59"/>
      <c r="B2" s="54"/>
      <c r="C2" s="54"/>
      <c r="D2" s="54"/>
      <c r="E2" s="54"/>
      <c r="F2" s="54"/>
      <c r="G2" s="54"/>
      <c r="H2" s="54"/>
      <c r="I2" s="54"/>
      <c r="J2" s="54"/>
      <c r="K2" s="336"/>
      <c r="L2" s="54"/>
      <c r="M2" s="54"/>
      <c r="N2" s="146" t="s">
        <v>2</v>
      </c>
      <c r="O2" s="336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  <c r="AF2" s="344"/>
      <c r="AG2" s="344"/>
      <c r="AH2" s="344"/>
      <c r="AI2" s="344"/>
      <c r="AJ2" s="344"/>
      <c r="AK2" s="344"/>
      <c r="AL2" s="344"/>
      <c r="AM2" s="344"/>
      <c r="AN2" s="344"/>
      <c r="AO2" s="344"/>
      <c r="AP2" s="344"/>
      <c r="AQ2" s="344"/>
      <c r="AR2" s="344"/>
      <c r="AS2" s="344"/>
      <c r="AT2" s="344"/>
      <c r="AU2" s="344"/>
      <c r="AV2" s="344"/>
      <c r="AW2" s="344"/>
      <c r="AX2" s="344"/>
      <c r="AY2" s="344"/>
      <c r="AZ2" s="344"/>
      <c r="BA2" s="344"/>
      <c r="BB2" s="344"/>
      <c r="BC2" s="344"/>
      <c r="BD2" s="344"/>
      <c r="BE2" s="344"/>
      <c r="BF2" s="344"/>
      <c r="BG2" s="344"/>
      <c r="BH2" s="344"/>
      <c r="BI2" s="344"/>
      <c r="BJ2" s="344"/>
      <c r="BK2" s="344"/>
      <c r="BL2" s="344"/>
    </row>
    <row r="3" spans="1:64" ht="14">
      <c r="A3" s="395" t="s">
        <v>1464</v>
      </c>
      <c r="B3" s="395"/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44"/>
      <c r="Q3" s="344"/>
      <c r="R3" s="344"/>
      <c r="S3" s="344"/>
      <c r="T3" s="344"/>
      <c r="U3" s="344"/>
      <c r="V3" s="344"/>
      <c r="W3" s="344"/>
      <c r="X3" s="344"/>
      <c r="Y3" s="344"/>
      <c r="Z3" s="344"/>
      <c r="AA3" s="344"/>
      <c r="AB3" s="344"/>
      <c r="AC3" s="344"/>
      <c r="AD3" s="344"/>
      <c r="AE3" s="344"/>
      <c r="AF3" s="344"/>
      <c r="AG3" s="344"/>
      <c r="AH3" s="344"/>
      <c r="AI3" s="344"/>
      <c r="AJ3" s="344"/>
      <c r="AK3" s="344"/>
      <c r="AL3" s="344"/>
      <c r="AM3" s="344"/>
      <c r="AN3" s="344"/>
      <c r="AO3" s="344"/>
      <c r="AP3" s="344"/>
      <c r="AQ3" s="344"/>
      <c r="AR3" s="344"/>
      <c r="AS3" s="344"/>
      <c r="AT3" s="344"/>
      <c r="AU3" s="344"/>
      <c r="AV3" s="344"/>
      <c r="AW3" s="344"/>
      <c r="AX3" s="344"/>
      <c r="AY3" s="344"/>
      <c r="AZ3" s="344"/>
      <c r="BA3" s="344"/>
      <c r="BB3" s="344"/>
      <c r="BC3" s="344"/>
      <c r="BD3" s="344"/>
      <c r="BE3" s="344"/>
      <c r="BF3" s="344"/>
      <c r="BG3" s="344"/>
      <c r="BH3" s="344"/>
      <c r="BI3" s="344"/>
      <c r="BJ3" s="344"/>
      <c r="BK3" s="344"/>
      <c r="BL3" s="344"/>
    </row>
    <row r="4" spans="1:64" ht="14">
      <c r="A4" s="395" t="s">
        <v>218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44"/>
      <c r="Q4" s="344"/>
      <c r="R4" s="344"/>
      <c r="S4" s="344"/>
      <c r="T4" s="344"/>
      <c r="U4" s="344"/>
      <c r="V4" s="344"/>
      <c r="W4" s="344"/>
      <c r="X4" s="344"/>
      <c r="Y4" s="344"/>
      <c r="Z4" s="344"/>
      <c r="AA4" s="344"/>
      <c r="AB4" s="344"/>
      <c r="AC4" s="344"/>
      <c r="AD4" s="344"/>
      <c r="AE4" s="344"/>
      <c r="AF4" s="344"/>
      <c r="AG4" s="344"/>
      <c r="AH4" s="344"/>
      <c r="AI4" s="344"/>
      <c r="AJ4" s="344"/>
      <c r="AK4" s="344"/>
      <c r="AL4" s="344"/>
      <c r="AM4" s="344"/>
      <c r="AN4" s="344"/>
      <c r="AO4" s="344"/>
      <c r="AP4" s="344"/>
      <c r="AQ4" s="344"/>
      <c r="AR4" s="344"/>
      <c r="AS4" s="344"/>
      <c r="AT4" s="344"/>
      <c r="AU4" s="344"/>
      <c r="AV4" s="344"/>
      <c r="AW4" s="344"/>
      <c r="AX4" s="344"/>
      <c r="AY4" s="344"/>
      <c r="AZ4" s="344"/>
      <c r="BA4" s="344"/>
      <c r="BB4" s="344"/>
      <c r="BC4" s="344"/>
      <c r="BD4" s="344"/>
      <c r="BE4" s="344"/>
      <c r="BF4" s="344"/>
      <c r="BG4" s="344"/>
      <c r="BH4" s="344"/>
      <c r="BI4" s="344"/>
      <c r="BJ4" s="344"/>
      <c r="BK4" s="344"/>
      <c r="BL4" s="344"/>
    </row>
    <row r="5" spans="1:64" ht="6.75" customHeight="1">
      <c r="A5" s="60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  <c r="AA5" s="344"/>
      <c r="AB5" s="344"/>
      <c r="AC5" s="344"/>
      <c r="AD5" s="344"/>
      <c r="AE5" s="344"/>
      <c r="AF5" s="344"/>
      <c r="AG5" s="344"/>
      <c r="AH5" s="344"/>
      <c r="AI5" s="344"/>
      <c r="AJ5" s="344"/>
      <c r="AK5" s="344"/>
      <c r="AL5" s="344"/>
      <c r="AM5" s="344"/>
      <c r="AN5" s="344"/>
      <c r="AO5" s="344"/>
      <c r="AP5" s="344"/>
      <c r="AQ5" s="344"/>
      <c r="AR5" s="344"/>
      <c r="AS5" s="344"/>
      <c r="AT5" s="344"/>
      <c r="AU5" s="344"/>
      <c r="AV5" s="344"/>
      <c r="AW5" s="344"/>
      <c r="AX5" s="344"/>
      <c r="AY5" s="344"/>
      <c r="AZ5" s="344"/>
      <c r="BA5" s="344"/>
      <c r="BB5" s="344"/>
      <c r="BC5" s="344"/>
      <c r="BD5" s="344"/>
      <c r="BE5" s="344"/>
      <c r="BF5" s="344"/>
      <c r="BG5" s="344"/>
      <c r="BH5" s="344"/>
      <c r="BI5" s="344"/>
      <c r="BJ5" s="344"/>
      <c r="BK5" s="344"/>
      <c r="BL5" s="344"/>
    </row>
    <row r="6" spans="1:64" ht="14">
      <c r="A6" s="62"/>
      <c r="B6" s="63" t="s">
        <v>219</v>
      </c>
      <c r="C6" s="63"/>
      <c r="D6" s="63">
        <v>2024</v>
      </c>
      <c r="E6" s="63">
        <v>2024</v>
      </c>
      <c r="F6" s="63">
        <v>2024</v>
      </c>
      <c r="G6" s="63"/>
      <c r="H6" s="63">
        <v>2023</v>
      </c>
      <c r="I6" s="63">
        <v>2023</v>
      </c>
      <c r="J6" s="63">
        <v>2023</v>
      </c>
      <c r="K6" s="63"/>
      <c r="L6" s="63">
        <v>2022</v>
      </c>
      <c r="M6" s="63">
        <v>2022</v>
      </c>
      <c r="N6" s="63">
        <v>2022</v>
      </c>
      <c r="O6" s="54"/>
      <c r="P6" s="344"/>
      <c r="Q6" s="344"/>
      <c r="R6" s="344"/>
      <c r="S6" s="344"/>
      <c r="T6" s="344"/>
      <c r="U6" s="344"/>
      <c r="V6" s="344"/>
      <c r="W6" s="344"/>
      <c r="X6" s="344"/>
      <c r="Y6" s="344"/>
      <c r="Z6" s="344"/>
      <c r="AA6" s="344"/>
      <c r="AB6" s="344"/>
      <c r="AC6" s="344"/>
      <c r="AD6" s="344"/>
      <c r="AE6" s="344"/>
      <c r="AF6" s="344"/>
      <c r="AG6" s="344"/>
      <c r="AH6" s="344"/>
      <c r="AI6" s="344"/>
      <c r="AJ6" s="344"/>
      <c r="AK6" s="344"/>
      <c r="AL6" s="344"/>
      <c r="AM6" s="344"/>
      <c r="AN6" s="344"/>
      <c r="AO6" s="344"/>
      <c r="AP6" s="344"/>
      <c r="AQ6" s="344"/>
      <c r="AR6" s="344"/>
      <c r="AS6" s="344"/>
      <c r="AT6" s="344"/>
      <c r="AU6" s="344"/>
      <c r="AV6" s="344"/>
      <c r="AW6" s="344"/>
      <c r="AX6" s="344"/>
      <c r="AY6" s="344"/>
      <c r="AZ6" s="344"/>
      <c r="BA6" s="344"/>
      <c r="BB6" s="344"/>
      <c r="BC6" s="344"/>
      <c r="BD6" s="344"/>
      <c r="BE6" s="344"/>
      <c r="BF6" s="344"/>
      <c r="BG6" s="344"/>
      <c r="BH6" s="344"/>
      <c r="BI6" s="344"/>
      <c r="BJ6" s="344"/>
      <c r="BK6" s="344"/>
      <c r="BL6" s="344"/>
    </row>
    <row r="7" spans="1:64" ht="14">
      <c r="A7" s="64" t="s">
        <v>13</v>
      </c>
      <c r="B7" s="65" t="s">
        <v>220</v>
      </c>
      <c r="C7" s="65"/>
      <c r="D7" s="66" t="s">
        <v>221</v>
      </c>
      <c r="E7" s="66" t="s">
        <v>222</v>
      </c>
      <c r="F7" s="66" t="s">
        <v>15</v>
      </c>
      <c r="G7" s="65"/>
      <c r="H7" s="66" t="s">
        <v>221</v>
      </c>
      <c r="I7" s="66" t="s">
        <v>222</v>
      </c>
      <c r="J7" s="66" t="s">
        <v>15</v>
      </c>
      <c r="K7" s="65"/>
      <c r="L7" s="66" t="s">
        <v>221</v>
      </c>
      <c r="M7" s="66" t="s">
        <v>222</v>
      </c>
      <c r="N7" s="66" t="s">
        <v>15</v>
      </c>
      <c r="O7" s="54"/>
      <c r="P7" s="344"/>
      <c r="Q7" s="344"/>
      <c r="R7" s="344"/>
      <c r="S7" s="344"/>
      <c r="T7" s="344"/>
      <c r="U7" s="344"/>
      <c r="V7" s="344"/>
      <c r="W7" s="344"/>
      <c r="X7" s="344"/>
      <c r="Y7" s="344"/>
      <c r="Z7" s="344"/>
      <c r="AA7" s="344"/>
      <c r="AB7" s="344"/>
      <c r="AC7" s="344"/>
      <c r="AD7" s="344"/>
      <c r="AE7" s="344"/>
      <c r="AF7" s="344"/>
      <c r="AG7" s="344"/>
      <c r="AH7" s="344"/>
      <c r="AI7" s="344"/>
      <c r="AJ7" s="344"/>
      <c r="AK7" s="344"/>
      <c r="AL7" s="344"/>
      <c r="AM7" s="344"/>
      <c r="AN7" s="344"/>
      <c r="AO7" s="344"/>
      <c r="AP7" s="344"/>
      <c r="AQ7" s="344"/>
      <c r="AR7" s="344"/>
      <c r="AS7" s="344"/>
      <c r="AT7" s="344"/>
      <c r="AU7" s="344"/>
      <c r="AV7" s="344"/>
      <c r="AW7" s="344"/>
      <c r="AX7" s="344"/>
      <c r="AY7" s="344"/>
      <c r="AZ7" s="344"/>
      <c r="BA7" s="344"/>
      <c r="BB7" s="344"/>
      <c r="BC7" s="344"/>
      <c r="BD7" s="344"/>
      <c r="BE7" s="344"/>
      <c r="BF7" s="344"/>
      <c r="BG7" s="344"/>
      <c r="BH7" s="344"/>
      <c r="BI7" s="344"/>
      <c r="BJ7" s="344"/>
      <c r="BK7" s="344"/>
      <c r="BL7" s="344"/>
    </row>
    <row r="8" spans="1:64" ht="14">
      <c r="A8" s="67" t="s">
        <v>1465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4"/>
      <c r="AA8" s="344"/>
      <c r="AB8" s="344"/>
      <c r="AC8" s="344"/>
      <c r="AD8" s="344"/>
      <c r="AE8" s="344"/>
      <c r="AF8" s="344"/>
      <c r="AG8" s="344"/>
      <c r="AH8" s="344"/>
      <c r="AI8" s="344"/>
      <c r="AJ8" s="344"/>
      <c r="AK8" s="344"/>
      <c r="AL8" s="344"/>
      <c r="AM8" s="344"/>
      <c r="AN8" s="344"/>
      <c r="AO8" s="344"/>
      <c r="AP8" s="344"/>
      <c r="AQ8" s="344"/>
      <c r="AR8" s="344"/>
      <c r="AS8" s="344"/>
      <c r="AT8" s="344"/>
      <c r="AU8" s="344"/>
      <c r="AV8" s="344"/>
      <c r="AW8" s="344"/>
      <c r="AX8" s="344"/>
      <c r="AY8" s="344"/>
      <c r="AZ8" s="344"/>
      <c r="BA8" s="344"/>
      <c r="BB8" s="344"/>
      <c r="BC8" s="344"/>
      <c r="BD8" s="344"/>
      <c r="BE8" s="344"/>
      <c r="BF8" s="344"/>
      <c r="BG8" s="344"/>
      <c r="BH8" s="344"/>
      <c r="BI8" s="344"/>
      <c r="BJ8" s="344"/>
      <c r="BK8" s="344"/>
      <c r="BL8" s="344"/>
    </row>
    <row r="9" spans="1:64" ht="4.5" customHeight="1">
      <c r="A9" s="67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4"/>
      <c r="P9" s="344"/>
      <c r="Q9" s="344"/>
      <c r="R9" s="344"/>
      <c r="S9" s="344"/>
      <c r="T9" s="344"/>
      <c r="U9" s="344"/>
      <c r="V9" s="344"/>
      <c r="W9" s="344"/>
      <c r="X9" s="344"/>
      <c r="Y9" s="344"/>
      <c r="Z9" s="344"/>
      <c r="AA9" s="344"/>
      <c r="AB9" s="344"/>
      <c r="AC9" s="344"/>
      <c r="AD9" s="344"/>
      <c r="AE9" s="344"/>
      <c r="AF9" s="344"/>
      <c r="AG9" s="344"/>
      <c r="AH9" s="344"/>
      <c r="AI9" s="344"/>
      <c r="AJ9" s="344"/>
      <c r="AK9" s="344"/>
      <c r="AL9" s="344"/>
      <c r="AM9" s="344"/>
      <c r="AN9" s="344"/>
      <c r="AO9" s="344"/>
      <c r="AP9" s="344"/>
      <c r="AQ9" s="344"/>
      <c r="AR9" s="344"/>
      <c r="AS9" s="344"/>
      <c r="AT9" s="344"/>
      <c r="AU9" s="344"/>
      <c r="AV9" s="344"/>
      <c r="AW9" s="344"/>
      <c r="AX9" s="344"/>
      <c r="AY9" s="344"/>
      <c r="AZ9" s="344"/>
      <c r="BA9" s="344"/>
      <c r="BB9" s="344"/>
      <c r="BC9" s="344"/>
      <c r="BD9" s="344"/>
      <c r="BE9" s="344"/>
      <c r="BF9" s="344"/>
      <c r="BG9" s="344"/>
      <c r="BH9" s="344"/>
      <c r="BI9" s="344"/>
      <c r="BJ9" s="344"/>
      <c r="BK9" s="344"/>
      <c r="BL9" s="344"/>
    </row>
    <row r="10" spans="1:64" s="4" customFormat="1" ht="14">
      <c r="A10" s="4" t="s">
        <v>147</v>
      </c>
      <c r="B10" s="11" t="s">
        <v>31</v>
      </c>
      <c r="C10" s="11"/>
      <c r="D10" s="11">
        <v>0.33333333329999998</v>
      </c>
      <c r="E10" s="11">
        <v>0.5</v>
      </c>
      <c r="F10" s="9">
        <v>3</v>
      </c>
      <c r="G10" s="11"/>
      <c r="H10" s="11"/>
      <c r="I10" s="11"/>
      <c r="J10" s="9"/>
      <c r="K10" s="11"/>
      <c r="L10" s="11"/>
      <c r="M10" s="11"/>
      <c r="N10" s="9"/>
      <c r="O10" s="11"/>
      <c r="AN10" s="191"/>
      <c r="AO10" s="191"/>
      <c r="AP10" s="191"/>
      <c r="AQ10" s="191"/>
      <c r="AR10" s="191"/>
      <c r="BH10" s="53"/>
      <c r="BI10" s="53"/>
      <c r="BJ10" s="53"/>
      <c r="BK10" s="53"/>
      <c r="BL10" s="53"/>
    </row>
    <row r="11" spans="1:64" s="4" customFormat="1" ht="14">
      <c r="A11" s="4" t="s">
        <v>368</v>
      </c>
      <c r="B11" s="11" t="s">
        <v>31</v>
      </c>
      <c r="C11" s="11"/>
      <c r="D11" s="11">
        <v>0.5</v>
      </c>
      <c r="E11" s="11">
        <v>0.5</v>
      </c>
      <c r="F11" s="9">
        <v>3</v>
      </c>
      <c r="G11" s="11"/>
      <c r="H11" s="11"/>
      <c r="I11" s="11"/>
      <c r="J11" s="9"/>
      <c r="K11" s="11"/>
      <c r="L11" s="11"/>
      <c r="M11" s="11"/>
      <c r="N11" s="9"/>
      <c r="P11"/>
      <c r="Q11"/>
      <c r="R11" s="344"/>
      <c r="S11" s="344"/>
      <c r="T11" s="344"/>
      <c r="U11" s="344"/>
      <c r="V11" s="344"/>
      <c r="W11" s="344"/>
      <c r="X11" s="344"/>
      <c r="Y11" s="344"/>
      <c r="Z11" s="344"/>
      <c r="AA11" s="344"/>
      <c r="AB11" s="344"/>
      <c r="AC11" s="344"/>
      <c r="AD11" s="344"/>
      <c r="AE11" s="344"/>
      <c r="AF11" s="344"/>
      <c r="AG11" s="344"/>
      <c r="AH11" s="344"/>
      <c r="AI11" s="344"/>
      <c r="AJ11" s="344"/>
      <c r="AK11" s="344"/>
      <c r="AL11" s="344"/>
      <c r="AM11" s="344"/>
      <c r="AN11" s="344"/>
      <c r="AO11" s="344"/>
      <c r="AP11" s="344"/>
      <c r="AQ11" s="344"/>
      <c r="AR11" s="344"/>
      <c r="AS11" s="344"/>
      <c r="AT11" s="344"/>
      <c r="AU11" s="344"/>
      <c r="AV11" s="344"/>
      <c r="AW11" s="344"/>
      <c r="AX11" s="344"/>
      <c r="AY11" s="344"/>
      <c r="AZ11" s="344"/>
      <c r="BA11" s="344"/>
      <c r="BB11" s="344"/>
      <c r="BC11" s="344"/>
      <c r="BD11" s="344"/>
      <c r="BE11" s="344"/>
      <c r="BF11" s="344"/>
      <c r="BG11" s="344"/>
      <c r="BH11" s="344"/>
      <c r="BI11" s="344"/>
      <c r="BJ11" s="344"/>
      <c r="BK11" s="344"/>
      <c r="BL11" s="344"/>
    </row>
    <row r="12" spans="1:64" s="4" customFormat="1" ht="14">
      <c r="A12" s="190" t="s">
        <v>1402</v>
      </c>
      <c r="B12" s="11" t="s">
        <v>31</v>
      </c>
      <c r="C12" s="11"/>
      <c r="D12" s="11">
        <v>0.66666666669999997</v>
      </c>
      <c r="E12" s="11">
        <v>1.5</v>
      </c>
      <c r="F12" s="9">
        <v>3</v>
      </c>
      <c r="G12" s="11"/>
      <c r="H12" s="11"/>
      <c r="I12" s="11"/>
      <c r="J12" s="9"/>
      <c r="K12" s="11"/>
      <c r="L12" s="11"/>
      <c r="M12" s="11"/>
      <c r="N12" s="9"/>
      <c r="O12" s="190"/>
      <c r="AN12" s="191"/>
      <c r="AO12" s="191"/>
      <c r="AP12" s="191"/>
      <c r="AQ12" s="191"/>
      <c r="AR12" s="191"/>
      <c r="AW12" s="191"/>
      <c r="AX12" s="191"/>
      <c r="AY12" s="191"/>
      <c r="AZ12" s="191"/>
      <c r="BA12" s="191"/>
      <c r="BB12" s="191"/>
      <c r="BC12" s="191"/>
      <c r="BD12" s="191"/>
      <c r="BE12" s="191"/>
      <c r="BF12" s="191"/>
      <c r="BG12" s="191"/>
      <c r="BH12" s="191"/>
      <c r="BI12" s="191"/>
      <c r="BJ12" s="191"/>
      <c r="BK12" s="191"/>
      <c r="BL12" s="191"/>
    </row>
    <row r="13" spans="1:64" s="4" customFormat="1" ht="14">
      <c r="A13" s="4" t="s">
        <v>94</v>
      </c>
      <c r="B13" s="11">
        <v>0.94444444446666675</v>
      </c>
      <c r="C13" s="11"/>
      <c r="D13" s="11">
        <v>0.66666666669999997</v>
      </c>
      <c r="E13" s="11">
        <v>1</v>
      </c>
      <c r="F13" s="9">
        <v>3</v>
      </c>
      <c r="G13" s="11"/>
      <c r="H13" s="11">
        <v>1.1666666667000001</v>
      </c>
      <c r="I13" s="11">
        <v>2</v>
      </c>
      <c r="J13" s="9">
        <v>3</v>
      </c>
      <c r="K13" s="11"/>
      <c r="L13" s="11">
        <v>1</v>
      </c>
      <c r="M13" s="11">
        <v>1.5</v>
      </c>
      <c r="N13" s="9">
        <v>3</v>
      </c>
      <c r="O13" s="11"/>
      <c r="AN13" s="191"/>
      <c r="AO13" s="191"/>
      <c r="AP13" s="191"/>
      <c r="AQ13" s="191"/>
      <c r="AR13" s="191"/>
      <c r="BH13" s="344"/>
      <c r="BI13" s="344"/>
      <c r="BJ13" s="344"/>
      <c r="BK13" s="344"/>
      <c r="BL13" s="344"/>
    </row>
    <row r="14" spans="1:64" s="4" customFormat="1" ht="14">
      <c r="A14" s="4" t="s">
        <v>78</v>
      </c>
      <c r="B14" s="93">
        <v>0.72222222223333343</v>
      </c>
      <c r="C14" s="5"/>
      <c r="D14" s="11">
        <v>0.66666666669999997</v>
      </c>
      <c r="E14" s="11">
        <v>1</v>
      </c>
      <c r="F14" s="9">
        <v>3</v>
      </c>
      <c r="G14" s="24"/>
      <c r="H14" s="11">
        <v>0.33333333329999998</v>
      </c>
      <c r="I14" s="11">
        <v>0.5</v>
      </c>
      <c r="J14" s="9">
        <v>3</v>
      </c>
      <c r="K14" s="11"/>
      <c r="L14" s="11">
        <v>1.1666666667000001</v>
      </c>
      <c r="M14" s="11">
        <v>2</v>
      </c>
      <c r="N14" s="9">
        <v>3</v>
      </c>
      <c r="P14"/>
      <c r="Q14" s="344"/>
      <c r="R14" s="344"/>
      <c r="S14" s="344"/>
      <c r="T14" s="344"/>
      <c r="U14" s="344"/>
      <c r="V14" s="344"/>
      <c r="W14" s="344"/>
      <c r="X14" s="344"/>
      <c r="Y14" s="344"/>
      <c r="Z14" s="344"/>
      <c r="AA14" s="344"/>
      <c r="AB14" s="344"/>
      <c r="AC14" s="344"/>
      <c r="AD14" s="344"/>
      <c r="AE14" s="344"/>
      <c r="AF14" s="344"/>
      <c r="AG14" s="344"/>
      <c r="AH14" s="344"/>
      <c r="AI14" s="344"/>
      <c r="AJ14" s="344"/>
      <c r="AK14" s="344"/>
      <c r="AL14" s="344"/>
      <c r="AM14" s="344"/>
      <c r="AN14" s="344"/>
      <c r="AO14" s="344"/>
      <c r="AP14" s="344"/>
      <c r="AQ14" s="344"/>
      <c r="AR14" s="344"/>
      <c r="AS14" s="344"/>
      <c r="AT14" s="344"/>
      <c r="AU14" s="344"/>
      <c r="AV14" s="344"/>
      <c r="AW14" s="344"/>
      <c r="AX14" s="344"/>
      <c r="AY14" s="344"/>
      <c r="AZ14" s="344"/>
      <c r="BA14" s="344"/>
      <c r="BB14" s="344"/>
      <c r="BC14" s="344"/>
      <c r="BD14" s="344"/>
      <c r="BE14" s="344"/>
      <c r="BF14" s="344"/>
      <c r="BG14" s="344"/>
      <c r="BH14" s="344"/>
      <c r="BI14" s="344"/>
      <c r="BJ14" s="344"/>
      <c r="BK14" s="344"/>
      <c r="BL14" s="344"/>
    </row>
    <row r="15" spans="1:64" s="4" customFormat="1" ht="14">
      <c r="A15" s="4" t="s">
        <v>1405</v>
      </c>
      <c r="B15" s="54" t="s">
        <v>31</v>
      </c>
      <c r="C15" s="5"/>
      <c r="D15" s="11">
        <v>0.66666666669999997</v>
      </c>
      <c r="E15" s="11">
        <v>1</v>
      </c>
      <c r="F15" s="9">
        <v>3</v>
      </c>
      <c r="G15" s="24"/>
      <c r="H15" s="11"/>
      <c r="I15" s="11"/>
      <c r="J15" s="9"/>
      <c r="K15" s="11"/>
      <c r="L15" s="11"/>
      <c r="M15" s="11"/>
      <c r="N15" s="9"/>
      <c r="P15"/>
      <c r="Q15" s="344"/>
      <c r="R15" s="344"/>
      <c r="S15" s="344"/>
      <c r="T15" s="344"/>
      <c r="U15" s="344"/>
      <c r="V15" s="344"/>
      <c r="W15" s="344"/>
      <c r="X15" s="344"/>
      <c r="Y15" s="344"/>
      <c r="Z15" s="344"/>
      <c r="AA15" s="344"/>
      <c r="AB15" s="344"/>
      <c r="AC15" s="344"/>
      <c r="AD15" s="344"/>
      <c r="AE15" s="344"/>
      <c r="AF15" s="344"/>
      <c r="AG15" s="344"/>
      <c r="AH15" s="344"/>
      <c r="AI15" s="344"/>
      <c r="AJ15" s="344"/>
      <c r="AK15" s="344"/>
      <c r="AL15" s="344"/>
      <c r="AM15" s="344"/>
      <c r="AN15" s="344"/>
      <c r="AO15" s="344"/>
      <c r="AP15" s="344"/>
      <c r="AQ15" s="344"/>
      <c r="AR15" s="344"/>
      <c r="AS15" s="344"/>
      <c r="AT15" s="344"/>
      <c r="AU15" s="344"/>
      <c r="AV15" s="344"/>
      <c r="AW15" s="344"/>
      <c r="AX15" s="344"/>
      <c r="AY15" s="344"/>
      <c r="AZ15" s="344"/>
      <c r="BA15" s="344"/>
      <c r="BB15" s="344"/>
      <c r="BC15" s="344"/>
      <c r="BD15" s="344"/>
      <c r="BE15" s="344"/>
      <c r="BF15" s="344"/>
      <c r="BG15" s="344"/>
      <c r="BH15" s="344"/>
      <c r="BI15" s="344"/>
      <c r="BJ15" s="344"/>
      <c r="BK15" s="344"/>
      <c r="BL15" s="344"/>
    </row>
    <row r="16" spans="1:64" s="4" customFormat="1" ht="14">
      <c r="A16" s="111" t="s">
        <v>254</v>
      </c>
      <c r="B16" s="11" t="s">
        <v>31</v>
      </c>
      <c r="C16" s="11"/>
      <c r="D16" s="11">
        <v>0.66666666669999997</v>
      </c>
      <c r="E16" s="11">
        <v>1</v>
      </c>
      <c r="F16" s="9">
        <v>3</v>
      </c>
      <c r="G16" s="11"/>
      <c r="H16" s="11"/>
      <c r="I16" s="11"/>
      <c r="J16" s="9"/>
      <c r="K16" s="11"/>
      <c r="L16" s="11"/>
      <c r="M16" s="11"/>
      <c r="N16" s="9"/>
      <c r="O16" s="113"/>
      <c r="AN16" s="191"/>
      <c r="AO16" s="191"/>
      <c r="AP16" s="191"/>
      <c r="AQ16" s="191"/>
      <c r="AR16" s="191"/>
      <c r="BH16" s="53"/>
      <c r="BI16" s="53"/>
      <c r="BJ16" s="53"/>
      <c r="BK16" s="53"/>
      <c r="BL16" s="53"/>
    </row>
    <row r="17" spans="1:64" s="191" customFormat="1" ht="14">
      <c r="A17" s="4" t="s">
        <v>232</v>
      </c>
      <c r="B17" s="11" t="s">
        <v>225</v>
      </c>
      <c r="C17" s="4"/>
      <c r="D17" s="11">
        <v>0.83333333330000003</v>
      </c>
      <c r="E17" s="11">
        <v>1</v>
      </c>
      <c r="F17" s="9">
        <v>3</v>
      </c>
      <c r="G17" s="4"/>
      <c r="H17" s="11">
        <v>1.8333333332999999</v>
      </c>
      <c r="I17" s="11">
        <v>2.5</v>
      </c>
      <c r="J17" s="9">
        <v>3</v>
      </c>
      <c r="K17" s="11"/>
      <c r="L17" s="11"/>
      <c r="M17" s="11"/>
      <c r="N17" s="9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BH17" s="344"/>
      <c r="BI17" s="344"/>
      <c r="BJ17" s="344"/>
      <c r="BK17" s="344"/>
      <c r="BL17" s="344"/>
    </row>
    <row r="18" spans="1:64" s="191" customFormat="1" ht="14">
      <c r="A18" s="4" t="s">
        <v>359</v>
      </c>
      <c r="B18" s="54" t="s">
        <v>31</v>
      </c>
      <c r="C18" s="5"/>
      <c r="D18" s="11">
        <v>0.83333333330000003</v>
      </c>
      <c r="E18" s="11">
        <v>1</v>
      </c>
      <c r="F18" s="9">
        <v>3</v>
      </c>
      <c r="G18" s="24"/>
      <c r="H18" s="11"/>
      <c r="I18" s="11"/>
      <c r="J18" s="9"/>
      <c r="K18" s="11"/>
      <c r="L18" s="11"/>
      <c r="M18" s="11"/>
      <c r="N18" s="9"/>
      <c r="O18" s="4"/>
      <c r="P18"/>
      <c r="Q18" s="344"/>
      <c r="R18" s="344"/>
      <c r="S18" s="344"/>
      <c r="T18" s="344"/>
      <c r="U18" s="344"/>
      <c r="V18" s="344"/>
      <c r="W18" s="344"/>
      <c r="X18" s="344"/>
      <c r="Y18" s="344"/>
      <c r="Z18" s="344"/>
      <c r="AA18" s="344"/>
      <c r="AB18" s="344"/>
      <c r="AC18" s="344"/>
      <c r="AD18" s="344"/>
      <c r="AE18" s="344"/>
      <c r="AF18" s="344"/>
      <c r="AG18" s="344"/>
      <c r="AH18" s="344"/>
      <c r="AI18" s="344"/>
      <c r="AJ18" s="344"/>
      <c r="AK18" s="344"/>
      <c r="AL18" s="344"/>
      <c r="AM18" s="344"/>
      <c r="AN18" s="344"/>
      <c r="AO18" s="344"/>
      <c r="AP18" s="344"/>
      <c r="AQ18" s="344"/>
      <c r="AR18" s="344"/>
      <c r="AS18" s="344"/>
      <c r="AT18" s="344"/>
      <c r="AU18" s="344"/>
      <c r="AV18" s="344"/>
      <c r="AW18" s="344"/>
      <c r="AX18" s="344"/>
      <c r="AY18" s="344"/>
      <c r="AZ18" s="344"/>
      <c r="BA18" s="344"/>
      <c r="BB18" s="344"/>
      <c r="BC18" s="344"/>
      <c r="BD18" s="344"/>
      <c r="BE18" s="344"/>
      <c r="BF18" s="344"/>
      <c r="BG18" s="344"/>
      <c r="BH18" s="344"/>
      <c r="BI18" s="344"/>
      <c r="BJ18" s="344"/>
      <c r="BK18" s="344"/>
      <c r="BL18" s="344"/>
    </row>
    <row r="19" spans="1:64" s="191" customFormat="1" ht="14">
      <c r="A19" s="4" t="s">
        <v>1403</v>
      </c>
      <c r="B19" s="54" t="s">
        <v>31</v>
      </c>
      <c r="C19" s="5"/>
      <c r="D19" s="11">
        <v>0.83333333330000003</v>
      </c>
      <c r="E19" s="11">
        <v>1</v>
      </c>
      <c r="F19" s="9">
        <v>3</v>
      </c>
      <c r="G19" s="24"/>
      <c r="H19" s="11"/>
      <c r="I19" s="11"/>
      <c r="J19" s="9"/>
      <c r="K19" s="11"/>
      <c r="L19" s="11"/>
      <c r="M19" s="11"/>
      <c r="N19" s="9"/>
      <c r="O19" s="4"/>
      <c r="P19"/>
      <c r="Q19" s="344"/>
      <c r="R19" s="344"/>
      <c r="S19" s="344"/>
      <c r="T19" s="344"/>
      <c r="U19" s="344"/>
      <c r="V19" s="344"/>
      <c r="W19" s="344"/>
      <c r="X19" s="344"/>
      <c r="Y19" s="344"/>
      <c r="Z19" s="344"/>
      <c r="AA19" s="344"/>
      <c r="AB19" s="344"/>
      <c r="AC19" s="344"/>
      <c r="AD19" s="344"/>
      <c r="AE19" s="344"/>
      <c r="AF19" s="344"/>
      <c r="AG19" s="344"/>
      <c r="AH19" s="344"/>
      <c r="AI19" s="344"/>
      <c r="AJ19" s="344"/>
      <c r="AK19" s="344"/>
      <c r="AL19" s="344"/>
      <c r="AM19" s="344"/>
      <c r="AN19" s="344"/>
      <c r="AO19" s="344"/>
      <c r="AP19" s="344"/>
      <c r="AQ19" s="344"/>
      <c r="AR19" s="344"/>
      <c r="AS19" s="344"/>
      <c r="AT19" s="344"/>
      <c r="AU19" s="344"/>
      <c r="AV19" s="344"/>
      <c r="AW19" s="344"/>
      <c r="AX19" s="344"/>
      <c r="AY19" s="344"/>
      <c r="AZ19" s="344"/>
      <c r="BA19" s="344"/>
      <c r="BB19" s="344"/>
      <c r="BC19" s="344"/>
      <c r="BD19" s="344"/>
      <c r="BE19" s="344"/>
      <c r="BF19" s="344"/>
      <c r="BG19" s="344"/>
      <c r="BH19" s="344"/>
      <c r="BI19" s="344"/>
      <c r="BJ19" s="344"/>
      <c r="BK19" s="344"/>
      <c r="BL19" s="344"/>
    </row>
    <row r="20" spans="1:64" s="191" customFormat="1" ht="14">
      <c r="A20" s="4" t="s">
        <v>80</v>
      </c>
      <c r="B20" s="11">
        <v>0.83333333333333337</v>
      </c>
      <c r="C20" s="11"/>
      <c r="D20" s="11">
        <v>0.83333333330000003</v>
      </c>
      <c r="E20" s="11">
        <v>1</v>
      </c>
      <c r="F20" s="9">
        <v>3</v>
      </c>
      <c r="G20" s="11"/>
      <c r="H20" s="11">
        <v>0.5</v>
      </c>
      <c r="I20" s="11">
        <v>0.5</v>
      </c>
      <c r="J20" s="9">
        <v>3</v>
      </c>
      <c r="K20" s="11"/>
      <c r="L20" s="11">
        <v>1.1666666667000001</v>
      </c>
      <c r="M20" s="11">
        <v>2</v>
      </c>
      <c r="N20" s="9">
        <v>3</v>
      </c>
      <c r="O20" s="4"/>
      <c r="P20"/>
      <c r="Q20"/>
      <c r="R20" s="344"/>
      <c r="S20" s="344"/>
      <c r="T20" s="344"/>
      <c r="U20" s="344"/>
      <c r="V20" s="344"/>
      <c r="W20" s="344"/>
      <c r="X20" s="344"/>
      <c r="Y20" s="344"/>
      <c r="Z20" s="344"/>
      <c r="AA20" s="344"/>
      <c r="AB20" s="344"/>
      <c r="AC20" s="344"/>
      <c r="AD20" s="344"/>
      <c r="AE20" s="344"/>
      <c r="AF20" s="344"/>
      <c r="AG20" s="344"/>
      <c r="AH20" s="344"/>
      <c r="AI20" s="344"/>
      <c r="AJ20" s="344"/>
      <c r="AK20" s="344"/>
      <c r="AL20" s="344"/>
      <c r="AM20" s="344"/>
      <c r="AN20" s="344"/>
      <c r="AO20" s="344"/>
      <c r="AP20" s="344"/>
      <c r="AQ20" s="344"/>
      <c r="AR20" s="344"/>
      <c r="AS20" s="344"/>
      <c r="AT20" s="344"/>
      <c r="AU20" s="344"/>
      <c r="AV20" s="344"/>
      <c r="BH20" s="344"/>
      <c r="BI20" s="344"/>
      <c r="BJ20" s="344"/>
      <c r="BK20" s="344"/>
      <c r="BL20" s="344"/>
    </row>
    <row r="21" spans="1:64" s="191" customFormat="1" ht="14">
      <c r="A21" s="4" t="s">
        <v>132</v>
      </c>
      <c r="B21" s="54" t="s">
        <v>31</v>
      </c>
      <c r="C21" s="5"/>
      <c r="D21" s="11">
        <v>0.83333333330000003</v>
      </c>
      <c r="E21" s="11">
        <v>1</v>
      </c>
      <c r="F21" s="9">
        <v>3</v>
      </c>
      <c r="G21" s="24"/>
      <c r="H21" s="11"/>
      <c r="I21" s="11"/>
      <c r="J21" s="9"/>
      <c r="K21" s="11"/>
      <c r="L21" s="11"/>
      <c r="M21" s="11"/>
      <c r="N21" s="9"/>
      <c r="O21" s="4"/>
      <c r="P21"/>
      <c r="Q21" s="344"/>
      <c r="R21" s="344"/>
      <c r="S21" s="344"/>
      <c r="T21" s="344"/>
      <c r="U21" s="344"/>
      <c r="V21" s="344"/>
      <c r="W21" s="344"/>
      <c r="X21" s="344"/>
      <c r="Y21" s="344"/>
      <c r="Z21" s="344"/>
      <c r="AA21" s="344"/>
      <c r="AB21" s="344"/>
      <c r="AC21" s="344"/>
      <c r="AD21" s="344"/>
      <c r="AE21" s="344"/>
      <c r="AF21" s="344"/>
      <c r="AG21" s="344"/>
      <c r="AH21" s="344"/>
      <c r="AI21" s="344"/>
      <c r="AJ21" s="344"/>
      <c r="AK21" s="344"/>
      <c r="AL21" s="344"/>
      <c r="AM21" s="344"/>
      <c r="AN21" s="344"/>
      <c r="AO21" s="344"/>
      <c r="AP21" s="344"/>
      <c r="AQ21" s="344"/>
      <c r="AR21" s="344"/>
      <c r="AS21" s="344"/>
      <c r="AT21" s="344"/>
      <c r="AU21" s="344"/>
      <c r="AV21" s="344"/>
      <c r="AW21" s="344"/>
      <c r="AX21" s="344"/>
      <c r="AY21" s="344"/>
      <c r="AZ21" s="344"/>
      <c r="BA21" s="344"/>
      <c r="BB21" s="344"/>
      <c r="BC21" s="344"/>
      <c r="BD21" s="344"/>
      <c r="BE21" s="344"/>
      <c r="BF21" s="344"/>
      <c r="BG21" s="344"/>
      <c r="BH21" s="344"/>
      <c r="BI21" s="344"/>
      <c r="BJ21" s="344"/>
      <c r="BK21" s="344"/>
      <c r="BL21" s="344"/>
    </row>
    <row r="22" spans="1:64" s="4" customFormat="1" ht="14">
      <c r="A22" s="4" t="s">
        <v>135</v>
      </c>
      <c r="B22" s="54" t="s">
        <v>31</v>
      </c>
      <c r="C22" s="5"/>
      <c r="D22" s="11">
        <v>0.83333333330000003</v>
      </c>
      <c r="E22" s="11">
        <v>1</v>
      </c>
      <c r="F22" s="9">
        <v>3</v>
      </c>
      <c r="G22" s="24"/>
      <c r="H22" s="11"/>
      <c r="I22" s="11"/>
      <c r="J22" s="9"/>
      <c r="K22" s="11"/>
      <c r="L22" s="11"/>
      <c r="M22" s="11"/>
      <c r="N22" s="9"/>
      <c r="P22"/>
      <c r="Q22" s="344"/>
      <c r="R22" s="344"/>
      <c r="S22" s="344"/>
      <c r="T22" s="344"/>
      <c r="U22" s="344"/>
      <c r="V22" s="344"/>
      <c r="W22" s="344"/>
      <c r="X22" s="344"/>
      <c r="Y22" s="344"/>
      <c r="Z22" s="344"/>
      <c r="AA22" s="344"/>
      <c r="AB22" s="344"/>
      <c r="AC22" s="344"/>
      <c r="AD22" s="344"/>
      <c r="AE22" s="344"/>
      <c r="AF22" s="344"/>
      <c r="AG22" s="344"/>
      <c r="AH22" s="344"/>
      <c r="AI22" s="344"/>
      <c r="AJ22" s="344"/>
      <c r="AK22" s="344"/>
      <c r="AL22" s="344"/>
      <c r="AM22" s="344"/>
      <c r="AN22" s="344"/>
      <c r="AO22" s="344"/>
      <c r="AP22" s="344"/>
      <c r="AQ22" s="344"/>
      <c r="AR22" s="344"/>
      <c r="AS22" s="344"/>
      <c r="AT22" s="344"/>
      <c r="AU22" s="344"/>
      <c r="AV22" s="344"/>
      <c r="AW22" s="344"/>
      <c r="AX22" s="344"/>
      <c r="AY22" s="344"/>
      <c r="AZ22" s="344"/>
      <c r="BA22" s="344"/>
      <c r="BB22" s="344"/>
      <c r="BC22" s="344"/>
      <c r="BD22" s="344"/>
      <c r="BE22" s="344"/>
      <c r="BF22" s="344"/>
      <c r="BG22" s="344"/>
      <c r="BH22" s="53"/>
      <c r="BI22" s="53"/>
      <c r="BJ22" s="53"/>
      <c r="BK22" s="53"/>
      <c r="BL22" s="53"/>
    </row>
    <row r="23" spans="1:64" s="4" customFormat="1" ht="14">
      <c r="A23" s="4" t="s">
        <v>148</v>
      </c>
      <c r="B23" s="54" t="s">
        <v>31</v>
      </c>
      <c r="C23" s="5"/>
      <c r="D23" s="11">
        <v>0.83333333330000003</v>
      </c>
      <c r="E23" s="11">
        <v>1</v>
      </c>
      <c r="F23" s="9">
        <v>3</v>
      </c>
      <c r="G23" s="24"/>
      <c r="H23" s="11"/>
      <c r="I23" s="11"/>
      <c r="J23" s="9"/>
      <c r="K23" s="11"/>
      <c r="L23" s="11"/>
      <c r="M23" s="11"/>
      <c r="N23" s="9"/>
      <c r="P23"/>
      <c r="Q23" s="344"/>
      <c r="R23" s="344"/>
      <c r="S23" s="344"/>
      <c r="T23" s="344"/>
      <c r="U23" s="344"/>
      <c r="V23" s="344"/>
      <c r="W23" s="344"/>
      <c r="X23" s="344"/>
      <c r="Y23" s="344"/>
      <c r="Z23" s="344"/>
      <c r="AA23" s="344"/>
      <c r="AB23" s="344"/>
      <c r="AC23" s="344"/>
      <c r="AD23" s="344"/>
      <c r="AE23" s="344"/>
      <c r="AF23" s="344"/>
      <c r="AG23" s="344"/>
      <c r="AH23" s="344"/>
      <c r="AI23" s="344"/>
      <c r="AJ23" s="344"/>
      <c r="AK23" s="344"/>
      <c r="AL23" s="344"/>
      <c r="AM23" s="344"/>
      <c r="AN23" s="344"/>
      <c r="AO23" s="344"/>
      <c r="AP23" s="344"/>
      <c r="AQ23" s="344"/>
      <c r="AR23" s="344"/>
      <c r="AS23" s="344"/>
      <c r="AT23" s="344"/>
      <c r="AU23" s="344"/>
      <c r="AV23" s="344"/>
      <c r="AW23" s="344"/>
      <c r="AX23" s="344"/>
      <c r="AY23" s="344"/>
      <c r="AZ23" s="344"/>
      <c r="BA23" s="344"/>
      <c r="BB23" s="344"/>
      <c r="BC23" s="344"/>
      <c r="BD23" s="344"/>
      <c r="BE23" s="344"/>
      <c r="BF23" s="344"/>
      <c r="BG23" s="344"/>
      <c r="BH23" s="53"/>
      <c r="BI23" s="53"/>
      <c r="BJ23" s="53"/>
      <c r="BK23" s="53"/>
      <c r="BL23" s="53"/>
    </row>
    <row r="24" spans="1:64" ht="14">
      <c r="A24" s="1" t="s">
        <v>151</v>
      </c>
      <c r="B24" s="8">
        <v>1.0555555555333334</v>
      </c>
      <c r="C24" s="1"/>
      <c r="D24" s="8">
        <v>0.94444444439999997</v>
      </c>
      <c r="E24" s="8">
        <v>1.5</v>
      </c>
      <c r="F24" s="7">
        <v>9</v>
      </c>
      <c r="G24" s="1"/>
      <c r="H24" s="8">
        <v>0.88888888889999995</v>
      </c>
      <c r="I24" s="8">
        <v>1.5</v>
      </c>
      <c r="J24" s="7">
        <v>9</v>
      </c>
      <c r="K24" s="8"/>
      <c r="L24" s="8">
        <v>1.3333333332999999</v>
      </c>
      <c r="M24" s="8">
        <v>2</v>
      </c>
      <c r="N24" s="7">
        <v>6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191"/>
      <c r="AX24" s="191"/>
      <c r="AY24" s="191"/>
      <c r="AZ24" s="191"/>
      <c r="BA24" s="191"/>
      <c r="BB24" s="191"/>
      <c r="BC24" s="191"/>
      <c r="BD24" s="191"/>
      <c r="BE24" s="191"/>
      <c r="BF24" s="191"/>
      <c r="BG24" s="191"/>
      <c r="BH24" s="4"/>
      <c r="BI24" s="4"/>
      <c r="BJ24" s="4"/>
      <c r="BK24" s="4"/>
      <c r="BL24" s="4"/>
    </row>
    <row r="25" spans="1:64" ht="14">
      <c r="A25" s="4" t="s">
        <v>183</v>
      </c>
      <c r="B25" s="11" t="s">
        <v>228</v>
      </c>
      <c r="C25" s="11"/>
      <c r="D25" s="11">
        <v>1</v>
      </c>
      <c r="E25" s="11">
        <v>1.5</v>
      </c>
      <c r="F25" s="9">
        <v>3</v>
      </c>
      <c r="G25" s="11"/>
      <c r="H25" s="11">
        <v>1.8333333332999999</v>
      </c>
      <c r="I25" s="11">
        <v>3</v>
      </c>
      <c r="J25" s="9">
        <v>3</v>
      </c>
      <c r="K25" s="11"/>
      <c r="L25" s="11"/>
      <c r="M25" s="11"/>
      <c r="N25" s="9"/>
      <c r="O25" s="11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191"/>
      <c r="AO25" s="191"/>
      <c r="AP25" s="191"/>
      <c r="AQ25" s="191"/>
      <c r="AR25" s="191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344"/>
      <c r="BI25" s="344"/>
      <c r="BJ25" s="344"/>
      <c r="BK25" s="344"/>
      <c r="BL25" s="344"/>
    </row>
    <row r="26" spans="1:64" ht="14">
      <c r="A26" s="4" t="s">
        <v>83</v>
      </c>
      <c r="B26" s="11">
        <v>0.88888888886666673</v>
      </c>
      <c r="C26" s="11"/>
      <c r="D26" s="11">
        <v>1</v>
      </c>
      <c r="E26" s="11">
        <v>2</v>
      </c>
      <c r="F26" s="9">
        <v>3</v>
      </c>
      <c r="G26" s="11"/>
      <c r="H26" s="11">
        <v>0.83333333330000003</v>
      </c>
      <c r="I26" s="11">
        <v>1</v>
      </c>
      <c r="J26" s="9">
        <v>3</v>
      </c>
      <c r="K26" s="11"/>
      <c r="L26" s="11">
        <v>0.83333333330000003</v>
      </c>
      <c r="M26" s="11">
        <v>1</v>
      </c>
      <c r="N26" s="9">
        <v>3</v>
      </c>
      <c r="O26" s="4"/>
      <c r="P26"/>
      <c r="Q26"/>
      <c r="R26" s="344"/>
      <c r="S26" s="344"/>
      <c r="T26" s="344"/>
      <c r="U26" s="344"/>
      <c r="V26" s="344"/>
      <c r="W26" s="344"/>
      <c r="X26" s="344"/>
      <c r="Y26" s="344"/>
      <c r="Z26" s="344"/>
      <c r="AA26" s="344"/>
      <c r="AB26" s="344"/>
      <c r="AC26" s="344"/>
      <c r="AD26" s="344"/>
      <c r="AE26" s="344"/>
      <c r="AF26" s="344"/>
      <c r="AG26" s="344"/>
      <c r="AH26" s="344"/>
      <c r="AI26" s="344"/>
      <c r="AJ26" s="344"/>
      <c r="AK26" s="344"/>
      <c r="AL26" s="344"/>
      <c r="AM26" s="344"/>
      <c r="AN26" s="344"/>
      <c r="AO26" s="344"/>
      <c r="AP26" s="344"/>
      <c r="AQ26" s="344"/>
      <c r="AR26" s="344"/>
      <c r="AS26" s="344"/>
      <c r="AT26" s="344"/>
      <c r="AU26" s="344"/>
      <c r="AV26" s="344"/>
      <c r="AW26" s="191"/>
      <c r="AX26" s="191"/>
      <c r="AY26" s="191"/>
      <c r="AZ26" s="191"/>
      <c r="BA26" s="191"/>
      <c r="BB26" s="191"/>
      <c r="BC26" s="191"/>
      <c r="BD26" s="191"/>
      <c r="BE26" s="191"/>
      <c r="BF26" s="191"/>
      <c r="BG26" s="191"/>
      <c r="BH26" s="344"/>
      <c r="BI26" s="344"/>
      <c r="BJ26" s="344"/>
      <c r="BK26" s="344"/>
      <c r="BL26" s="344"/>
    </row>
    <row r="27" spans="1:64" ht="14">
      <c r="A27" s="142" t="s">
        <v>1415</v>
      </c>
      <c r="B27" s="11" t="s">
        <v>31</v>
      </c>
      <c r="C27" s="142"/>
      <c r="D27" s="11">
        <v>1</v>
      </c>
      <c r="E27" s="11">
        <v>1.5</v>
      </c>
      <c r="F27" s="9">
        <v>3</v>
      </c>
      <c r="G27" s="142"/>
      <c r="H27" s="11"/>
      <c r="I27" s="11"/>
      <c r="J27" s="9"/>
      <c r="K27" s="359"/>
      <c r="L27" s="11"/>
      <c r="M27" s="11"/>
      <c r="N27" s="9"/>
      <c r="O27" s="142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1"/>
      <c r="AM27" s="191"/>
      <c r="AN27" s="4"/>
      <c r="AO27" s="4"/>
      <c r="AP27" s="4"/>
      <c r="AQ27" s="4"/>
      <c r="AR27" s="4"/>
      <c r="AS27" s="4"/>
      <c r="AT27" s="4"/>
      <c r="AU27" s="4"/>
      <c r="AV27" s="4"/>
      <c r="AW27" s="344"/>
      <c r="AX27" s="344"/>
      <c r="AY27" s="344"/>
      <c r="AZ27" s="344"/>
      <c r="BA27" s="344"/>
      <c r="BB27" s="344"/>
      <c r="BC27" s="344"/>
      <c r="BD27" s="344"/>
      <c r="BE27" s="344"/>
      <c r="BF27" s="344"/>
      <c r="BG27" s="344"/>
      <c r="BH27" s="4"/>
      <c r="BI27" s="4"/>
      <c r="BJ27" s="4"/>
      <c r="BK27" s="4"/>
      <c r="BL27" s="4"/>
    </row>
    <row r="28" spans="1:64" ht="14">
      <c r="A28" s="4" t="s">
        <v>339</v>
      </c>
      <c r="B28" s="11" t="s">
        <v>31</v>
      </c>
      <c r="C28" s="11"/>
      <c r="D28" s="11">
        <v>1</v>
      </c>
      <c r="E28" s="11">
        <v>1.5</v>
      </c>
      <c r="F28" s="9">
        <v>3</v>
      </c>
      <c r="G28" s="11"/>
      <c r="H28" s="11"/>
      <c r="I28" s="11"/>
      <c r="J28" s="9"/>
      <c r="K28" s="11"/>
      <c r="L28" s="11"/>
      <c r="M28" s="11"/>
      <c r="N28" s="9"/>
      <c r="O28" s="4"/>
      <c r="P28"/>
      <c r="Q28"/>
      <c r="R28" s="344"/>
      <c r="S28" s="344"/>
      <c r="T28" s="344"/>
      <c r="U28" s="344"/>
      <c r="V28" s="344"/>
      <c r="W28" s="344"/>
      <c r="X28" s="344"/>
      <c r="Y28" s="344"/>
      <c r="Z28" s="344"/>
      <c r="AA28" s="344"/>
      <c r="AB28" s="344"/>
      <c r="AC28" s="344"/>
      <c r="AD28" s="344"/>
      <c r="AE28" s="344"/>
      <c r="AF28" s="344"/>
      <c r="AG28" s="344"/>
      <c r="AH28" s="344"/>
      <c r="AI28" s="344"/>
      <c r="AJ28" s="344"/>
      <c r="AK28" s="344"/>
      <c r="AL28" s="344"/>
      <c r="AM28" s="344"/>
      <c r="AN28" s="344"/>
      <c r="AO28" s="344"/>
      <c r="AP28" s="344"/>
      <c r="AQ28" s="344"/>
      <c r="AR28" s="344"/>
      <c r="AS28" s="344"/>
      <c r="AT28" s="344"/>
      <c r="AU28" s="344"/>
      <c r="AV28" s="344"/>
      <c r="AW28" s="344"/>
      <c r="AX28" s="344"/>
      <c r="AY28" s="344"/>
      <c r="AZ28" s="344"/>
      <c r="BA28" s="344"/>
      <c r="BB28" s="344"/>
      <c r="BC28" s="344"/>
      <c r="BD28" s="344"/>
      <c r="BE28" s="344"/>
      <c r="BF28" s="344"/>
      <c r="BG28" s="344"/>
      <c r="BH28" s="344"/>
      <c r="BI28" s="344"/>
      <c r="BJ28" s="344"/>
      <c r="BK28" s="344"/>
      <c r="BL28" s="344"/>
    </row>
    <row r="29" spans="1:64" ht="14">
      <c r="A29" s="4" t="s">
        <v>180</v>
      </c>
      <c r="B29" s="93">
        <v>1.1111111111333336</v>
      </c>
      <c r="C29" s="5"/>
      <c r="D29" s="11">
        <v>1</v>
      </c>
      <c r="E29" s="11">
        <v>1.5</v>
      </c>
      <c r="F29" s="9">
        <v>3</v>
      </c>
      <c r="G29" s="24"/>
      <c r="H29" s="11">
        <v>1.1666666667000001</v>
      </c>
      <c r="I29" s="11">
        <v>2</v>
      </c>
      <c r="J29" s="9">
        <v>3</v>
      </c>
      <c r="K29" s="11"/>
      <c r="L29" s="11">
        <v>1.1666666667000001</v>
      </c>
      <c r="M29" s="11">
        <v>2</v>
      </c>
      <c r="N29" s="9">
        <v>3</v>
      </c>
      <c r="O29" s="4"/>
      <c r="P29"/>
      <c r="Q29" s="344"/>
      <c r="R29" s="344"/>
      <c r="S29" s="344"/>
      <c r="T29" s="344"/>
      <c r="U29" s="344"/>
      <c r="V29" s="344"/>
      <c r="W29" s="344"/>
      <c r="X29" s="344"/>
      <c r="Y29" s="344"/>
      <c r="Z29" s="344"/>
      <c r="AA29" s="344"/>
      <c r="AB29" s="344"/>
      <c r="AC29" s="344"/>
      <c r="AD29" s="344"/>
      <c r="AE29" s="344"/>
      <c r="AF29" s="344"/>
      <c r="AG29" s="344"/>
      <c r="AH29" s="344"/>
      <c r="AI29" s="344"/>
      <c r="AJ29" s="344"/>
      <c r="AK29" s="344"/>
      <c r="AL29" s="344"/>
      <c r="AM29" s="344"/>
      <c r="AN29" s="344"/>
      <c r="AO29" s="344"/>
      <c r="AP29" s="344"/>
      <c r="AQ29" s="344"/>
      <c r="AR29" s="344"/>
      <c r="AS29" s="344"/>
      <c r="AT29" s="344"/>
      <c r="AU29" s="344"/>
      <c r="AV29" s="344"/>
      <c r="AW29" s="344"/>
      <c r="AX29" s="344"/>
      <c r="AY29" s="344"/>
      <c r="AZ29" s="344"/>
      <c r="BA29" s="344"/>
      <c r="BB29" s="344"/>
      <c r="BC29" s="344"/>
      <c r="BD29" s="344"/>
      <c r="BE29" s="344"/>
      <c r="BF29" s="344"/>
      <c r="BG29" s="344"/>
      <c r="BH29" s="344"/>
      <c r="BI29" s="344"/>
      <c r="BJ29" s="344"/>
      <c r="BK29" s="344"/>
      <c r="BL29" s="344"/>
    </row>
    <row r="30" spans="1:64" ht="14">
      <c r="A30" s="4" t="s">
        <v>77</v>
      </c>
      <c r="B30" s="11">
        <v>1.0555555555333334</v>
      </c>
      <c r="C30" s="11"/>
      <c r="D30" s="11">
        <v>1</v>
      </c>
      <c r="E30" s="11">
        <v>1</v>
      </c>
      <c r="F30" s="9">
        <v>3</v>
      </c>
      <c r="G30" s="11"/>
      <c r="H30" s="11">
        <v>0.83333333330000003</v>
      </c>
      <c r="I30" s="11">
        <v>1</v>
      </c>
      <c r="J30" s="9">
        <v>3</v>
      </c>
      <c r="K30" s="11"/>
      <c r="L30" s="11">
        <v>1.3333333332999999</v>
      </c>
      <c r="M30" s="11">
        <v>1.5</v>
      </c>
      <c r="N30" s="9">
        <v>3</v>
      </c>
      <c r="O30" s="4"/>
      <c r="P30"/>
      <c r="Q30"/>
      <c r="R30" s="344"/>
      <c r="S30" s="344"/>
      <c r="T30" s="344"/>
      <c r="U30" s="344"/>
      <c r="V30" s="344"/>
      <c r="W30" s="344"/>
      <c r="X30" s="344"/>
      <c r="Y30" s="344"/>
      <c r="Z30" s="344"/>
      <c r="AA30" s="344"/>
      <c r="AB30" s="344"/>
      <c r="AC30" s="344"/>
      <c r="AD30" s="344"/>
      <c r="AE30" s="344"/>
      <c r="AF30" s="344"/>
      <c r="AG30" s="344"/>
      <c r="AH30" s="344"/>
      <c r="AI30" s="344"/>
      <c r="AJ30" s="344"/>
      <c r="AK30" s="344"/>
      <c r="AL30" s="344"/>
      <c r="AM30" s="344"/>
      <c r="AN30" s="344"/>
      <c r="AO30" s="344"/>
      <c r="AP30" s="344"/>
      <c r="AQ30" s="344"/>
      <c r="AR30" s="344"/>
      <c r="AS30" s="344"/>
      <c r="AT30" s="344"/>
      <c r="AU30" s="344"/>
      <c r="AV30" s="344"/>
      <c r="AW30" s="344"/>
      <c r="AX30" s="344"/>
      <c r="AY30" s="344"/>
      <c r="AZ30" s="344"/>
      <c r="BA30" s="344"/>
      <c r="BB30" s="344"/>
      <c r="BC30" s="344"/>
      <c r="BD30" s="344"/>
      <c r="BE30" s="344"/>
      <c r="BF30" s="344"/>
      <c r="BG30" s="344"/>
      <c r="BH30" s="344"/>
      <c r="BI30" s="344"/>
      <c r="BJ30" s="344"/>
      <c r="BK30" s="344"/>
      <c r="BL30" s="344"/>
    </row>
    <row r="31" spans="1:64" ht="14">
      <c r="A31" s="4" t="s">
        <v>50</v>
      </c>
      <c r="B31" s="93">
        <v>0.66666666666666663</v>
      </c>
      <c r="C31" s="5"/>
      <c r="D31" s="11">
        <v>1</v>
      </c>
      <c r="E31" s="11">
        <v>1.5</v>
      </c>
      <c r="F31" s="9">
        <v>3</v>
      </c>
      <c r="G31" s="24"/>
      <c r="H31" s="11">
        <v>0.33333333329999998</v>
      </c>
      <c r="I31" s="11">
        <v>0.5</v>
      </c>
      <c r="J31" s="9">
        <v>3</v>
      </c>
      <c r="K31" s="11"/>
      <c r="L31" s="11">
        <v>0.66666666669999997</v>
      </c>
      <c r="M31" s="11">
        <v>1</v>
      </c>
      <c r="N31" s="9">
        <v>3</v>
      </c>
      <c r="O31" s="4"/>
      <c r="P31"/>
      <c r="Q31" s="344"/>
      <c r="R31" s="344"/>
      <c r="S31" s="344"/>
      <c r="T31" s="344"/>
      <c r="U31" s="344"/>
      <c r="V31" s="344"/>
      <c r="W31" s="344"/>
      <c r="X31" s="344"/>
      <c r="Y31" s="344"/>
      <c r="Z31" s="344"/>
      <c r="AA31" s="344"/>
      <c r="AB31" s="344"/>
      <c r="AC31" s="344"/>
      <c r="AD31" s="344"/>
      <c r="AE31" s="344"/>
      <c r="AF31" s="344"/>
      <c r="AG31" s="344"/>
      <c r="AH31" s="344"/>
      <c r="AI31" s="344"/>
      <c r="AJ31" s="344"/>
      <c r="AK31" s="344"/>
      <c r="AL31" s="344"/>
      <c r="AM31" s="344"/>
      <c r="AN31" s="344"/>
      <c r="AO31" s="344"/>
      <c r="AP31" s="344"/>
      <c r="AQ31" s="344"/>
      <c r="AR31" s="344"/>
      <c r="AS31" s="344"/>
      <c r="AT31" s="344"/>
      <c r="AU31" s="344"/>
      <c r="AV31" s="344"/>
      <c r="AW31" s="344"/>
      <c r="AX31" s="344"/>
      <c r="AY31" s="344"/>
      <c r="AZ31" s="344"/>
      <c r="BA31" s="344"/>
      <c r="BB31" s="344"/>
      <c r="BC31" s="344"/>
      <c r="BD31" s="344"/>
      <c r="BE31" s="344"/>
      <c r="BF31" s="344"/>
      <c r="BG31" s="344"/>
      <c r="BH31" s="344"/>
      <c r="BI31" s="344"/>
      <c r="BJ31" s="344"/>
      <c r="BK31" s="344"/>
      <c r="BL31" s="344"/>
    </row>
    <row r="32" spans="1:64" ht="14">
      <c r="A32" s="4" t="s">
        <v>170</v>
      </c>
      <c r="B32" s="11">
        <v>1.1111111110999998</v>
      </c>
      <c r="C32" s="11"/>
      <c r="D32" s="11">
        <v>1</v>
      </c>
      <c r="E32" s="11">
        <v>1.5</v>
      </c>
      <c r="F32" s="9">
        <v>3</v>
      </c>
      <c r="G32" s="11"/>
      <c r="H32" s="11">
        <v>1</v>
      </c>
      <c r="I32" s="11">
        <v>1.5</v>
      </c>
      <c r="J32" s="9">
        <v>3</v>
      </c>
      <c r="K32" s="11"/>
      <c r="L32" s="11">
        <v>1.3333333332999999</v>
      </c>
      <c r="M32" s="11">
        <v>1.5</v>
      </c>
      <c r="N32" s="9">
        <v>3</v>
      </c>
      <c r="O32" s="4"/>
      <c r="P32"/>
      <c r="Q32"/>
      <c r="R32" s="344"/>
      <c r="S32" s="344"/>
      <c r="T32" s="344"/>
      <c r="U32" s="344"/>
      <c r="V32" s="344"/>
      <c r="W32" s="344"/>
      <c r="X32" s="344"/>
      <c r="Y32" s="344"/>
      <c r="Z32" s="344"/>
      <c r="AA32" s="344"/>
      <c r="AB32" s="344"/>
      <c r="AC32" s="344"/>
      <c r="AD32" s="344"/>
      <c r="AE32" s="344"/>
      <c r="AF32" s="344"/>
      <c r="AG32" s="344"/>
      <c r="AH32" s="344"/>
      <c r="AI32" s="344"/>
      <c r="AJ32" s="344"/>
      <c r="AK32" s="344"/>
      <c r="AL32" s="344"/>
      <c r="AM32" s="344"/>
      <c r="AN32" s="344"/>
      <c r="AO32" s="344"/>
      <c r="AP32" s="344"/>
      <c r="AQ32" s="344"/>
      <c r="AR32" s="344"/>
      <c r="AS32" s="344"/>
      <c r="AT32" s="344"/>
      <c r="AU32" s="344"/>
      <c r="AV32" s="34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344"/>
      <c r="BI32" s="344"/>
      <c r="BJ32" s="344"/>
      <c r="BK32" s="344"/>
      <c r="BL32" s="344"/>
    </row>
    <row r="33" spans="1:64" ht="14">
      <c r="A33" s="4" t="s">
        <v>206</v>
      </c>
      <c r="B33" s="11">
        <v>1.1666666666666667</v>
      </c>
      <c r="C33" s="11"/>
      <c r="D33" s="11">
        <v>1</v>
      </c>
      <c r="E33" s="11">
        <v>1.5</v>
      </c>
      <c r="F33" s="9">
        <v>3</v>
      </c>
      <c r="G33" s="11"/>
      <c r="H33" s="11">
        <v>0.83333333330000003</v>
      </c>
      <c r="I33" s="11">
        <v>1</v>
      </c>
      <c r="J33" s="9">
        <v>3</v>
      </c>
      <c r="K33" s="11"/>
      <c r="L33" s="11">
        <v>1.6666666667000001</v>
      </c>
      <c r="M33" s="11">
        <v>3</v>
      </c>
      <c r="N33" s="9">
        <v>3</v>
      </c>
      <c r="O33" s="11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191"/>
      <c r="AO33" s="191"/>
      <c r="AP33" s="191"/>
      <c r="AQ33" s="191"/>
      <c r="AR33" s="191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344"/>
      <c r="BI33" s="344"/>
      <c r="BJ33" s="344"/>
      <c r="BK33" s="344"/>
      <c r="BL33" s="344"/>
    </row>
    <row r="34" spans="1:64" ht="14">
      <c r="A34" s="4" t="s">
        <v>169</v>
      </c>
      <c r="B34" s="54" t="s">
        <v>228</v>
      </c>
      <c r="C34" s="5"/>
      <c r="D34" s="11">
        <v>1</v>
      </c>
      <c r="E34" s="11">
        <v>1</v>
      </c>
      <c r="F34" s="9">
        <v>3</v>
      </c>
      <c r="G34" s="24"/>
      <c r="H34" s="11">
        <v>1.75</v>
      </c>
      <c r="I34" s="11">
        <v>2</v>
      </c>
      <c r="J34" s="9">
        <v>2</v>
      </c>
      <c r="K34" s="11"/>
      <c r="L34" s="11"/>
      <c r="M34" s="11"/>
      <c r="N34" s="9"/>
      <c r="O34" s="4"/>
      <c r="P34"/>
      <c r="Q34" s="344"/>
      <c r="R34" s="344"/>
      <c r="S34" s="344"/>
      <c r="T34" s="344"/>
      <c r="U34" s="344"/>
      <c r="V34" s="344"/>
      <c r="W34" s="344"/>
      <c r="X34" s="344"/>
      <c r="Y34" s="344"/>
      <c r="Z34" s="344"/>
      <c r="AA34" s="344"/>
      <c r="AB34" s="344"/>
      <c r="AC34" s="344"/>
      <c r="AD34" s="344"/>
      <c r="AE34" s="344"/>
      <c r="AF34" s="344"/>
      <c r="AG34" s="344"/>
      <c r="AH34" s="344"/>
      <c r="AI34" s="344"/>
      <c r="AJ34" s="344"/>
      <c r="AK34" s="344"/>
      <c r="AL34" s="344"/>
      <c r="AM34" s="344"/>
      <c r="AN34" s="344"/>
      <c r="AO34" s="344"/>
      <c r="AP34" s="344"/>
      <c r="AQ34" s="344"/>
      <c r="AR34" s="344"/>
      <c r="AS34" s="344"/>
      <c r="AT34" s="344"/>
      <c r="AU34" s="344"/>
      <c r="AV34" s="344"/>
      <c r="AW34" s="344"/>
      <c r="AX34" s="344"/>
      <c r="AY34" s="344"/>
      <c r="AZ34" s="344"/>
      <c r="BA34" s="344"/>
      <c r="BB34" s="344"/>
      <c r="BC34" s="344"/>
      <c r="BD34" s="344"/>
      <c r="BE34" s="344"/>
      <c r="BF34" s="344"/>
      <c r="BG34" s="344"/>
      <c r="BH34" s="344"/>
      <c r="BI34" s="344"/>
      <c r="BJ34" s="344"/>
      <c r="BK34" s="344"/>
      <c r="BL34" s="344"/>
    </row>
    <row r="35" spans="1:64" ht="14">
      <c r="A35" s="4" t="s">
        <v>195</v>
      </c>
      <c r="B35" s="54" t="s">
        <v>1473</v>
      </c>
      <c r="C35" s="5"/>
      <c r="D35" s="11">
        <v>1</v>
      </c>
      <c r="E35" s="11">
        <v>1</v>
      </c>
      <c r="F35" s="9">
        <v>3</v>
      </c>
      <c r="G35" s="24"/>
      <c r="H35" s="11">
        <v>1</v>
      </c>
      <c r="I35" s="11">
        <v>1.5</v>
      </c>
      <c r="J35" s="9">
        <v>2</v>
      </c>
      <c r="K35" s="11"/>
      <c r="L35" s="11"/>
      <c r="M35" s="11"/>
      <c r="N35" s="9"/>
      <c r="O35" s="4"/>
      <c r="P35"/>
      <c r="Q35" s="344"/>
      <c r="R35" s="344"/>
      <c r="S35" s="344"/>
      <c r="T35" s="344"/>
      <c r="U35" s="344"/>
      <c r="V35" s="344"/>
      <c r="W35" s="344"/>
      <c r="X35" s="344"/>
      <c r="Y35" s="344"/>
      <c r="Z35" s="344"/>
      <c r="AA35" s="344"/>
      <c r="AB35" s="344"/>
      <c r="AC35" s="344"/>
      <c r="AD35" s="344"/>
      <c r="AE35" s="344"/>
      <c r="AF35" s="344"/>
      <c r="AG35" s="344"/>
      <c r="AH35" s="344"/>
      <c r="AI35" s="344"/>
      <c r="AJ35" s="344"/>
      <c r="AK35" s="344"/>
      <c r="AL35" s="344"/>
      <c r="AM35" s="344"/>
      <c r="AN35" s="344"/>
      <c r="AO35" s="344"/>
      <c r="AP35" s="344"/>
      <c r="AQ35" s="344"/>
      <c r="AR35" s="344"/>
      <c r="AS35" s="344"/>
      <c r="AT35" s="344"/>
      <c r="AU35" s="344"/>
      <c r="AV35" s="344"/>
      <c r="AW35" s="344"/>
      <c r="AX35" s="344"/>
      <c r="AY35" s="344"/>
      <c r="AZ35" s="344"/>
      <c r="BA35" s="344"/>
      <c r="BB35" s="344"/>
      <c r="BC35" s="344"/>
      <c r="BD35" s="344"/>
      <c r="BE35" s="344"/>
      <c r="BF35" s="344"/>
      <c r="BG35" s="344"/>
      <c r="BH35" s="344"/>
      <c r="BI35" s="344"/>
      <c r="BJ35" s="344"/>
      <c r="BK35" s="344"/>
      <c r="BL35" s="344"/>
    </row>
    <row r="36" spans="1:64" ht="14">
      <c r="A36" s="4" t="s">
        <v>129</v>
      </c>
      <c r="B36" s="11" t="s">
        <v>31</v>
      </c>
      <c r="C36" s="4"/>
      <c r="D36" s="11">
        <v>1</v>
      </c>
      <c r="E36" s="11">
        <v>1</v>
      </c>
      <c r="F36" s="9">
        <v>3</v>
      </c>
      <c r="G36" s="4"/>
      <c r="H36" s="11"/>
      <c r="I36" s="11"/>
      <c r="J36" s="9"/>
      <c r="K36" s="11"/>
      <c r="L36" s="11"/>
      <c r="M36" s="11"/>
      <c r="N36" s="9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191"/>
      <c r="AT36" s="191"/>
      <c r="AU36" s="191"/>
      <c r="AV36" s="191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344"/>
      <c r="BI36" s="344"/>
      <c r="BJ36" s="344"/>
      <c r="BK36" s="344"/>
      <c r="BL36" s="344"/>
    </row>
    <row r="37" spans="1:64" ht="14">
      <c r="A37" s="4" t="s">
        <v>133</v>
      </c>
      <c r="B37" s="54" t="s">
        <v>31</v>
      </c>
      <c r="C37" s="5"/>
      <c r="D37" s="11">
        <v>1</v>
      </c>
      <c r="E37" s="11">
        <v>1</v>
      </c>
      <c r="F37" s="9">
        <v>3</v>
      </c>
      <c r="G37" s="24"/>
      <c r="H37" s="11"/>
      <c r="I37" s="11"/>
      <c r="J37" s="9"/>
      <c r="K37" s="11"/>
      <c r="L37" s="11"/>
      <c r="M37" s="11"/>
      <c r="N37" s="9"/>
      <c r="O37" s="4"/>
      <c r="P37"/>
      <c r="Q37" s="344"/>
      <c r="R37" s="344"/>
      <c r="S37" s="344"/>
      <c r="T37" s="344"/>
      <c r="U37" s="344"/>
      <c r="V37" s="344"/>
      <c r="W37" s="344"/>
      <c r="X37" s="344"/>
      <c r="Y37" s="344"/>
      <c r="Z37" s="344"/>
      <c r="AA37" s="344"/>
      <c r="AB37" s="344"/>
      <c r="AC37" s="344"/>
      <c r="AD37" s="344"/>
      <c r="AE37" s="344"/>
      <c r="AF37" s="344"/>
      <c r="AG37" s="344"/>
      <c r="AH37" s="344"/>
      <c r="AI37" s="344"/>
      <c r="AJ37" s="344"/>
      <c r="AK37" s="344"/>
      <c r="AL37" s="344"/>
      <c r="AM37" s="344"/>
      <c r="AN37" s="344"/>
      <c r="AO37" s="344"/>
      <c r="AP37" s="344"/>
      <c r="AQ37" s="344"/>
      <c r="AR37" s="344"/>
      <c r="AS37" s="344"/>
      <c r="AT37" s="344"/>
      <c r="AU37" s="344"/>
      <c r="AV37" s="344"/>
      <c r="AW37" s="344"/>
      <c r="AX37" s="344"/>
      <c r="AY37" s="344"/>
      <c r="AZ37" s="344"/>
      <c r="BA37" s="344"/>
      <c r="BB37" s="344"/>
      <c r="BC37" s="344"/>
      <c r="BD37" s="344"/>
      <c r="BE37" s="344"/>
      <c r="BF37" s="344"/>
      <c r="BG37" s="344"/>
      <c r="BH37" s="344"/>
      <c r="BI37" s="344"/>
      <c r="BJ37" s="344"/>
      <c r="BK37" s="344"/>
      <c r="BL37" s="344"/>
    </row>
    <row r="38" spans="1:64" ht="14">
      <c r="A38" s="4" t="s">
        <v>251</v>
      </c>
      <c r="B38" s="11" t="s">
        <v>31</v>
      </c>
      <c r="C38" s="4"/>
      <c r="D38" s="11">
        <v>1</v>
      </c>
      <c r="E38" s="11">
        <v>1.5</v>
      </c>
      <c r="F38" s="9">
        <v>3</v>
      </c>
      <c r="G38" s="4"/>
      <c r="H38" s="11"/>
      <c r="I38" s="11"/>
      <c r="J38" s="9"/>
      <c r="K38" s="11"/>
      <c r="L38" s="11"/>
      <c r="M38" s="11"/>
      <c r="N38" s="9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191"/>
      <c r="AT38" s="191"/>
      <c r="AU38" s="191"/>
      <c r="AV38" s="191"/>
      <c r="AW38" s="344"/>
      <c r="AX38" s="344"/>
      <c r="AY38" s="344"/>
      <c r="AZ38" s="344"/>
      <c r="BA38" s="344"/>
      <c r="BB38" s="344"/>
      <c r="BC38" s="344"/>
      <c r="BD38" s="344"/>
      <c r="BE38" s="344"/>
      <c r="BF38" s="344"/>
      <c r="BG38" s="344"/>
      <c r="BH38" s="344"/>
      <c r="BI38" s="344"/>
      <c r="BJ38" s="344"/>
      <c r="BK38" s="344"/>
      <c r="BL38" s="344"/>
    </row>
    <row r="39" spans="1:64" ht="14">
      <c r="A39" s="4" t="s">
        <v>128</v>
      </c>
      <c r="B39" s="54" t="s">
        <v>31</v>
      </c>
      <c r="C39" s="5"/>
      <c r="D39" s="11">
        <v>1</v>
      </c>
      <c r="E39" s="11">
        <v>1</v>
      </c>
      <c r="F39" s="9">
        <v>3</v>
      </c>
      <c r="G39" s="24"/>
      <c r="H39" s="11"/>
      <c r="I39" s="11"/>
      <c r="J39" s="9"/>
      <c r="K39" s="11"/>
      <c r="L39" s="11"/>
      <c r="M39" s="11"/>
      <c r="N39" s="9"/>
      <c r="O39" s="4"/>
      <c r="P39"/>
      <c r="Q39" s="344"/>
      <c r="R39" s="344"/>
      <c r="S39" s="344"/>
      <c r="T39" s="344"/>
      <c r="U39" s="344"/>
      <c r="V39" s="344"/>
      <c r="W39" s="344"/>
      <c r="X39" s="344"/>
      <c r="Y39" s="344"/>
      <c r="Z39" s="344"/>
      <c r="AA39" s="344"/>
      <c r="AB39" s="344"/>
      <c r="AC39" s="344"/>
      <c r="AD39" s="344"/>
      <c r="AE39" s="344"/>
      <c r="AF39" s="344"/>
      <c r="AG39" s="344"/>
      <c r="AH39" s="344"/>
      <c r="AI39" s="344"/>
      <c r="AJ39" s="344"/>
      <c r="AK39" s="344"/>
      <c r="AL39" s="344"/>
      <c r="AM39" s="344"/>
      <c r="AN39" s="344"/>
      <c r="AO39" s="344"/>
      <c r="AP39" s="344"/>
      <c r="AQ39" s="344"/>
      <c r="AR39" s="344"/>
      <c r="AS39" s="344"/>
      <c r="AT39" s="344"/>
      <c r="AU39" s="344"/>
      <c r="AV39" s="344"/>
      <c r="AW39" s="344"/>
      <c r="AX39" s="344"/>
      <c r="AY39" s="344"/>
      <c r="AZ39" s="344"/>
      <c r="BA39" s="344"/>
      <c r="BB39" s="344"/>
      <c r="BC39" s="344"/>
      <c r="BD39" s="344"/>
      <c r="BE39" s="344"/>
      <c r="BF39" s="344"/>
      <c r="BG39" s="344"/>
    </row>
    <row r="40" spans="1:64" ht="14">
      <c r="A40" s="4" t="s">
        <v>1312</v>
      </c>
      <c r="B40" s="11">
        <v>1.6111111111333336</v>
      </c>
      <c r="C40" s="11"/>
      <c r="D40" s="11">
        <v>1.1666666667000001</v>
      </c>
      <c r="E40" s="11">
        <v>1.5</v>
      </c>
      <c r="F40" s="9">
        <v>3</v>
      </c>
      <c r="G40" s="11"/>
      <c r="H40" s="11">
        <v>1.6666666667000001</v>
      </c>
      <c r="I40" s="11">
        <v>2</v>
      </c>
      <c r="J40" s="9">
        <v>3</v>
      </c>
      <c r="K40" s="11"/>
      <c r="L40" s="11">
        <v>2</v>
      </c>
      <c r="M40" s="11">
        <v>2.5</v>
      </c>
      <c r="N40" s="9">
        <v>3</v>
      </c>
      <c r="O40" s="4"/>
      <c r="P40"/>
      <c r="Q40"/>
      <c r="R40" s="344"/>
      <c r="S40" s="344"/>
      <c r="T40" s="344"/>
      <c r="U40" s="344"/>
      <c r="V40" s="344"/>
      <c r="W40" s="344"/>
      <c r="X40" s="344"/>
      <c r="Y40" s="344"/>
      <c r="Z40" s="344"/>
      <c r="AA40" s="344"/>
      <c r="AB40" s="344"/>
      <c r="AC40" s="344"/>
      <c r="AD40" s="344"/>
      <c r="AE40" s="344"/>
      <c r="AF40" s="344"/>
      <c r="AG40" s="344"/>
      <c r="AH40" s="344"/>
      <c r="AI40" s="344"/>
      <c r="AJ40" s="344"/>
      <c r="AK40" s="344"/>
      <c r="AL40" s="344"/>
      <c r="AM40" s="344"/>
      <c r="AN40" s="344"/>
      <c r="AO40" s="344"/>
      <c r="AP40" s="344"/>
      <c r="AQ40" s="344"/>
      <c r="AR40" s="344"/>
      <c r="AS40" s="344"/>
      <c r="AT40" s="344"/>
      <c r="AU40" s="344"/>
      <c r="AV40" s="344"/>
      <c r="AW40" s="344"/>
      <c r="AX40" s="344"/>
      <c r="AY40" s="344"/>
      <c r="AZ40" s="344"/>
      <c r="BA40" s="344"/>
      <c r="BB40" s="344"/>
      <c r="BC40" s="344"/>
      <c r="BD40" s="344"/>
      <c r="BE40" s="344"/>
      <c r="BF40" s="344"/>
      <c r="BG40" s="344"/>
      <c r="BH40" s="4"/>
      <c r="BI40" s="4"/>
      <c r="BJ40" s="4"/>
      <c r="BK40" s="4"/>
      <c r="BL40" s="4"/>
    </row>
    <row r="41" spans="1:64" ht="14">
      <c r="A41" s="4" t="s">
        <v>1432</v>
      </c>
      <c r="B41" s="54" t="s">
        <v>31</v>
      </c>
      <c r="C41" s="5"/>
      <c r="D41" s="11">
        <v>1.1666666667000001</v>
      </c>
      <c r="E41" s="11">
        <v>2</v>
      </c>
      <c r="F41" s="9">
        <v>3</v>
      </c>
      <c r="G41" s="24"/>
      <c r="H41" s="11"/>
      <c r="I41" s="11"/>
      <c r="J41" s="9"/>
      <c r="K41" s="11"/>
      <c r="L41" s="11"/>
      <c r="M41" s="11"/>
      <c r="N41" s="9"/>
      <c r="O41" s="4"/>
      <c r="P41"/>
      <c r="Q41" s="344"/>
      <c r="R41" s="344"/>
      <c r="S41" s="344"/>
      <c r="T41" s="344"/>
      <c r="U41" s="344"/>
      <c r="V41" s="344"/>
      <c r="W41" s="344"/>
      <c r="X41" s="344"/>
      <c r="Y41" s="344"/>
      <c r="Z41" s="344"/>
      <c r="AA41" s="344"/>
      <c r="AB41" s="344"/>
      <c r="AC41" s="344"/>
      <c r="AD41" s="344"/>
      <c r="AE41" s="344"/>
      <c r="AF41" s="344"/>
      <c r="AG41" s="344"/>
      <c r="AH41" s="344"/>
      <c r="AI41" s="344"/>
      <c r="AJ41" s="344"/>
      <c r="AK41" s="344"/>
      <c r="AL41" s="344"/>
      <c r="AM41" s="344"/>
      <c r="AN41" s="344"/>
      <c r="AO41" s="344"/>
      <c r="AP41" s="344"/>
      <c r="AQ41" s="344"/>
      <c r="AR41" s="344"/>
      <c r="AS41" s="344"/>
      <c r="AT41" s="344"/>
      <c r="AU41" s="344"/>
      <c r="AV41" s="344"/>
      <c r="AW41" s="344"/>
      <c r="AX41" s="344"/>
      <c r="AY41" s="344"/>
      <c r="AZ41" s="344"/>
      <c r="BA41" s="344"/>
      <c r="BB41" s="344"/>
      <c r="BC41" s="344"/>
      <c r="BD41" s="344"/>
      <c r="BE41" s="344"/>
      <c r="BF41" s="344"/>
      <c r="BG41" s="344"/>
      <c r="BH41" s="344"/>
      <c r="BI41" s="344"/>
      <c r="BJ41" s="344"/>
      <c r="BK41" s="344"/>
      <c r="BL41" s="344"/>
    </row>
    <row r="42" spans="1:64" ht="14">
      <c r="A42" s="142" t="s">
        <v>1428</v>
      </c>
      <c r="B42" s="11" t="s">
        <v>31</v>
      </c>
      <c r="C42" s="142"/>
      <c r="D42" s="11">
        <v>1.1666666667000001</v>
      </c>
      <c r="E42" s="11">
        <v>2</v>
      </c>
      <c r="F42" s="9">
        <v>3</v>
      </c>
      <c r="G42" s="142"/>
      <c r="H42" s="11"/>
      <c r="I42" s="11"/>
      <c r="J42" s="9"/>
      <c r="K42" s="359"/>
      <c r="L42" s="11"/>
      <c r="M42" s="11"/>
      <c r="N42" s="9"/>
      <c r="O42" s="142"/>
      <c r="P42" s="191"/>
      <c r="Q42" s="191"/>
      <c r="R42" s="191"/>
      <c r="S42" s="191"/>
      <c r="T42" s="191"/>
      <c r="U42" s="191"/>
      <c r="V42" s="191"/>
      <c r="W42" s="191"/>
      <c r="X42" s="191"/>
      <c r="Y42" s="191"/>
      <c r="Z42" s="191"/>
      <c r="AA42" s="191"/>
      <c r="AB42" s="191"/>
      <c r="AC42" s="191"/>
      <c r="AD42" s="191"/>
      <c r="AE42" s="191"/>
      <c r="AF42" s="191"/>
      <c r="AG42" s="191"/>
      <c r="AH42" s="191"/>
      <c r="AI42" s="191"/>
      <c r="AJ42" s="191"/>
      <c r="AK42" s="191"/>
      <c r="AL42" s="191"/>
      <c r="AM42" s="191"/>
      <c r="AN42" s="191"/>
      <c r="AO42" s="191"/>
      <c r="AP42" s="191"/>
      <c r="AQ42" s="191"/>
      <c r="AR42" s="191"/>
      <c r="AS42" s="4"/>
      <c r="AT42" s="4"/>
      <c r="AU42" s="4"/>
      <c r="AV42" s="4"/>
      <c r="AW42" s="191"/>
      <c r="AX42" s="191"/>
      <c r="AY42" s="191"/>
      <c r="AZ42" s="191"/>
      <c r="BA42" s="191"/>
      <c r="BB42" s="191"/>
      <c r="BC42" s="191"/>
      <c r="BD42" s="191"/>
      <c r="BE42" s="191"/>
      <c r="BF42" s="191"/>
      <c r="BG42" s="191"/>
      <c r="BH42" s="191"/>
      <c r="BI42" s="191"/>
      <c r="BJ42" s="191"/>
      <c r="BK42" s="191"/>
      <c r="BL42" s="191"/>
    </row>
    <row r="43" spans="1:64" ht="14">
      <c r="A43" s="4" t="s">
        <v>1311</v>
      </c>
      <c r="B43" s="11" t="s">
        <v>31</v>
      </c>
      <c r="C43" s="4"/>
      <c r="D43" s="11">
        <v>1.1666666667000001</v>
      </c>
      <c r="E43" s="11">
        <v>1.5</v>
      </c>
      <c r="F43" s="9">
        <v>3</v>
      </c>
      <c r="G43" s="4"/>
      <c r="H43" s="11"/>
      <c r="I43" s="11"/>
      <c r="J43" s="9"/>
      <c r="K43" s="11"/>
      <c r="L43" s="11"/>
      <c r="M43" s="11"/>
      <c r="N43" s="9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191"/>
      <c r="AX43" s="191"/>
      <c r="AY43" s="191"/>
      <c r="AZ43" s="191"/>
      <c r="BA43" s="191"/>
      <c r="BB43" s="191"/>
      <c r="BC43" s="191"/>
      <c r="BD43" s="191"/>
      <c r="BE43" s="191"/>
      <c r="BF43" s="191"/>
      <c r="BG43" s="191"/>
      <c r="BH43" s="344"/>
      <c r="BI43" s="344"/>
      <c r="BJ43" s="344"/>
      <c r="BK43" s="344"/>
      <c r="BL43" s="344"/>
    </row>
    <row r="44" spans="1:64" ht="14">
      <c r="A44" s="4" t="s">
        <v>35</v>
      </c>
      <c r="B44" s="11">
        <v>1.0000000000333333</v>
      </c>
      <c r="C44" s="4"/>
      <c r="D44" s="11">
        <v>1.1666666667000001</v>
      </c>
      <c r="E44" s="11">
        <v>1.5</v>
      </c>
      <c r="F44" s="9">
        <v>3</v>
      </c>
      <c r="G44" s="4"/>
      <c r="H44" s="11">
        <v>0.66666666669999997</v>
      </c>
      <c r="I44" s="11">
        <v>1</v>
      </c>
      <c r="J44" s="9">
        <v>3</v>
      </c>
      <c r="K44" s="11"/>
      <c r="L44" s="11">
        <v>1.1666666667000001</v>
      </c>
      <c r="M44" s="11">
        <v>1.5</v>
      </c>
      <c r="N44" s="9">
        <v>3</v>
      </c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191"/>
      <c r="AX44" s="191"/>
      <c r="AY44" s="191"/>
      <c r="AZ44" s="191"/>
      <c r="BA44" s="191"/>
      <c r="BB44" s="191"/>
      <c r="BC44" s="191"/>
      <c r="BD44" s="191"/>
      <c r="BE44" s="191"/>
      <c r="BF44" s="191"/>
      <c r="BG44" s="191"/>
      <c r="BH44" s="344"/>
      <c r="BI44" s="344"/>
      <c r="BJ44" s="344"/>
      <c r="BK44" s="344"/>
      <c r="BL44" s="344"/>
    </row>
    <row r="45" spans="1:64" ht="14">
      <c r="A45" s="4" t="s">
        <v>1404</v>
      </c>
      <c r="B45" s="54" t="s">
        <v>31</v>
      </c>
      <c r="C45" s="5"/>
      <c r="D45" s="11">
        <v>1.1666666667000001</v>
      </c>
      <c r="E45" s="11">
        <v>1.5</v>
      </c>
      <c r="F45" s="9">
        <v>3</v>
      </c>
      <c r="G45" s="24"/>
      <c r="H45" s="11"/>
      <c r="I45" s="11"/>
      <c r="J45" s="9"/>
      <c r="K45" s="11"/>
      <c r="L45" s="11"/>
      <c r="M45" s="11"/>
      <c r="N45" s="9"/>
      <c r="O45" s="4"/>
      <c r="P45"/>
      <c r="Q45" s="344"/>
      <c r="R45" s="344"/>
      <c r="S45" s="344"/>
      <c r="T45" s="344"/>
      <c r="U45" s="344"/>
      <c r="V45" s="344"/>
      <c r="W45" s="344"/>
      <c r="X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  <c r="AV45" s="344"/>
      <c r="AW45" s="344"/>
      <c r="AX45" s="344"/>
      <c r="AY45" s="344"/>
      <c r="AZ45" s="344"/>
      <c r="BA45" s="344"/>
      <c r="BB45" s="344"/>
      <c r="BC45" s="344"/>
      <c r="BD45" s="344"/>
      <c r="BE45" s="344"/>
      <c r="BF45" s="344"/>
      <c r="BG45" s="344"/>
      <c r="BH45" s="344"/>
      <c r="BI45" s="344"/>
      <c r="BJ45" s="344"/>
      <c r="BK45" s="344"/>
      <c r="BL45" s="344"/>
    </row>
    <row r="46" spans="1:64" ht="14">
      <c r="A46" s="190" t="s">
        <v>70</v>
      </c>
      <c r="B46" s="11">
        <v>0.94444444446666675</v>
      </c>
      <c r="C46" s="11"/>
      <c r="D46" s="11">
        <v>1.1666666667000001</v>
      </c>
      <c r="E46" s="11">
        <v>1.5</v>
      </c>
      <c r="F46" s="9">
        <v>3</v>
      </c>
      <c r="G46" s="11"/>
      <c r="H46" s="11">
        <v>0.66666666669999997</v>
      </c>
      <c r="I46" s="11">
        <v>1</v>
      </c>
      <c r="J46" s="9">
        <v>3</v>
      </c>
      <c r="K46" s="11"/>
      <c r="L46" s="11">
        <v>1</v>
      </c>
      <c r="M46" s="11">
        <v>1</v>
      </c>
      <c r="N46" s="9">
        <v>3</v>
      </c>
      <c r="O46" s="11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191"/>
      <c r="AO46" s="191"/>
      <c r="AP46" s="191"/>
      <c r="AQ46" s="191"/>
      <c r="AR46" s="191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344"/>
      <c r="BI46" s="344"/>
      <c r="BJ46" s="344"/>
      <c r="BK46" s="344"/>
      <c r="BL46" s="344"/>
    </row>
    <row r="47" spans="1:64" ht="14">
      <c r="A47" s="4" t="s">
        <v>37</v>
      </c>
      <c r="B47" s="11">
        <v>1.3888888889000002</v>
      </c>
      <c r="C47" s="11"/>
      <c r="D47" s="11">
        <v>1.1666666667000001</v>
      </c>
      <c r="E47" s="11">
        <v>1.5</v>
      </c>
      <c r="F47" s="9">
        <v>3</v>
      </c>
      <c r="G47" s="11"/>
      <c r="H47" s="11">
        <v>1.3333333332999999</v>
      </c>
      <c r="I47" s="11">
        <v>2</v>
      </c>
      <c r="J47" s="9">
        <v>3</v>
      </c>
      <c r="K47" s="11"/>
      <c r="L47" s="11">
        <v>1.6666666667000001</v>
      </c>
      <c r="M47" s="11">
        <v>2</v>
      </c>
      <c r="N47" s="9">
        <v>3</v>
      </c>
      <c r="O47" s="4"/>
      <c r="P47"/>
      <c r="Q47"/>
      <c r="R47" s="344"/>
      <c r="S47" s="344"/>
      <c r="T47" s="344"/>
      <c r="U47" s="344"/>
      <c r="V47" s="344"/>
      <c r="W47" s="344"/>
      <c r="X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  <c r="AV47" s="344"/>
      <c r="AW47" s="191"/>
      <c r="AX47" s="191"/>
      <c r="AY47" s="191"/>
      <c r="AZ47" s="191"/>
      <c r="BA47" s="191"/>
      <c r="BB47" s="191"/>
      <c r="BC47" s="191"/>
      <c r="BD47" s="191"/>
      <c r="BE47" s="191"/>
      <c r="BF47" s="191"/>
      <c r="BG47" s="191"/>
      <c r="BH47" s="344"/>
      <c r="BI47" s="344"/>
      <c r="BJ47" s="344"/>
      <c r="BK47" s="344"/>
      <c r="BL47" s="344"/>
    </row>
    <row r="48" spans="1:64" ht="14">
      <c r="A48" s="4" t="s">
        <v>196</v>
      </c>
      <c r="B48" s="11" t="s">
        <v>231</v>
      </c>
      <c r="C48" s="11"/>
      <c r="D48" s="11">
        <v>1.1666666667000001</v>
      </c>
      <c r="E48" s="11">
        <v>1.5</v>
      </c>
      <c r="F48" s="9">
        <v>3</v>
      </c>
      <c r="G48" s="11"/>
      <c r="H48" s="11">
        <v>2.5</v>
      </c>
      <c r="I48" s="11">
        <v>3</v>
      </c>
      <c r="J48" s="9">
        <v>3</v>
      </c>
      <c r="K48" s="11"/>
      <c r="L48" s="11"/>
      <c r="M48" s="11"/>
      <c r="N48" s="9"/>
      <c r="O48" s="4"/>
      <c r="P48"/>
      <c r="Q48"/>
      <c r="R48" s="344"/>
      <c r="S48" s="344"/>
      <c r="T48" s="344"/>
      <c r="U48" s="344"/>
      <c r="V48" s="344"/>
      <c r="W48" s="344"/>
      <c r="X48" s="344"/>
      <c r="Y48" s="344"/>
      <c r="Z48" s="344"/>
      <c r="AA48" s="344"/>
      <c r="AB48" s="344"/>
      <c r="AC48" s="344"/>
      <c r="AD48" s="344"/>
      <c r="AE48" s="344"/>
      <c r="AF48" s="344"/>
      <c r="AG48" s="344"/>
      <c r="AH48" s="344"/>
      <c r="AI48" s="344"/>
      <c r="AJ48" s="344"/>
      <c r="AK48" s="344"/>
      <c r="AL48" s="344"/>
      <c r="AM48" s="344"/>
      <c r="AN48" s="344"/>
      <c r="AO48" s="344"/>
      <c r="AP48" s="344"/>
      <c r="AQ48" s="344"/>
      <c r="AR48" s="344"/>
      <c r="AS48" s="344"/>
      <c r="AT48" s="344"/>
      <c r="AU48" s="344"/>
      <c r="AV48" s="344"/>
      <c r="AW48" s="344"/>
      <c r="AX48" s="344"/>
      <c r="AY48" s="344"/>
      <c r="AZ48" s="344"/>
      <c r="BA48" s="344"/>
      <c r="BB48" s="344"/>
      <c r="BC48" s="344"/>
      <c r="BD48" s="344"/>
      <c r="BE48" s="344"/>
      <c r="BF48" s="344"/>
      <c r="BG48" s="344"/>
      <c r="BH48" s="344"/>
      <c r="BI48" s="344"/>
      <c r="BJ48" s="344"/>
      <c r="BK48" s="344"/>
      <c r="BL48" s="344"/>
    </row>
    <row r="49" spans="1:64" ht="14">
      <c r="A49" s="4" t="s">
        <v>1308</v>
      </c>
      <c r="B49" s="11" t="s">
        <v>31</v>
      </c>
      <c r="C49" s="4"/>
      <c r="D49" s="11">
        <v>1.1666666667000001</v>
      </c>
      <c r="E49" s="11">
        <v>1.5</v>
      </c>
      <c r="F49" s="9">
        <v>3</v>
      </c>
      <c r="G49" s="4"/>
      <c r="H49" s="11"/>
      <c r="I49" s="11"/>
      <c r="J49" s="9"/>
      <c r="K49" s="11"/>
      <c r="L49" s="11"/>
      <c r="M49" s="11"/>
      <c r="N49" s="9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191"/>
      <c r="AT49" s="191"/>
      <c r="AU49" s="191"/>
      <c r="AV49" s="191"/>
      <c r="AW49" s="344"/>
      <c r="AX49" s="344"/>
      <c r="AY49" s="344"/>
      <c r="AZ49" s="344"/>
      <c r="BA49" s="344"/>
      <c r="BB49" s="344"/>
      <c r="BC49" s="344"/>
      <c r="BD49" s="344"/>
      <c r="BE49" s="344"/>
      <c r="BF49" s="344"/>
      <c r="BG49" s="344"/>
      <c r="BH49" s="344"/>
      <c r="BI49" s="344"/>
      <c r="BJ49" s="344"/>
      <c r="BK49" s="344"/>
      <c r="BL49" s="344"/>
    </row>
    <row r="50" spans="1:64" ht="14">
      <c r="A50" s="4" t="s">
        <v>1409</v>
      </c>
      <c r="B50" s="11" t="s">
        <v>31</v>
      </c>
      <c r="C50" s="11"/>
      <c r="D50" s="11">
        <v>1.1666666667000001</v>
      </c>
      <c r="E50" s="11">
        <v>1.5</v>
      </c>
      <c r="F50" s="9">
        <v>3</v>
      </c>
      <c r="G50" s="11"/>
      <c r="H50" s="11"/>
      <c r="I50" s="11"/>
      <c r="J50" s="9"/>
      <c r="K50" s="11"/>
      <c r="L50" s="11"/>
      <c r="M50" s="11"/>
      <c r="N50" s="9"/>
      <c r="O50" s="4"/>
      <c r="P50"/>
      <c r="Q50"/>
      <c r="R50" s="344"/>
      <c r="S50" s="344"/>
      <c r="T50" s="344"/>
      <c r="U50" s="344"/>
      <c r="V50" s="344"/>
      <c r="W50" s="344"/>
      <c r="X50" s="344"/>
      <c r="Y50" s="344"/>
      <c r="Z50" s="344"/>
      <c r="AA50" s="344"/>
      <c r="AB50" s="344"/>
      <c r="AC50" s="344"/>
      <c r="AD50" s="344"/>
      <c r="AE50" s="344"/>
      <c r="AF50" s="344"/>
      <c r="AG50" s="344"/>
      <c r="AH50" s="344"/>
      <c r="AI50" s="344"/>
      <c r="AJ50" s="344"/>
      <c r="AK50" s="344"/>
      <c r="AL50" s="344"/>
      <c r="AM50" s="344"/>
      <c r="AN50" s="344"/>
      <c r="AO50" s="344"/>
      <c r="AP50" s="344"/>
      <c r="AQ50" s="344"/>
      <c r="AR50" s="344"/>
      <c r="AS50" s="344"/>
      <c r="AT50" s="344"/>
      <c r="AU50" s="344"/>
      <c r="AV50" s="34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191"/>
      <c r="BI50" s="191"/>
      <c r="BJ50" s="191"/>
      <c r="BK50" s="191"/>
      <c r="BL50" s="191"/>
    </row>
    <row r="51" spans="1:64" ht="14">
      <c r="A51" s="4" t="s">
        <v>267</v>
      </c>
      <c r="B51" s="54" t="s">
        <v>31</v>
      </c>
      <c r="C51" s="5"/>
      <c r="D51" s="11">
        <v>1.1666666667000001</v>
      </c>
      <c r="E51" s="11">
        <v>1.5</v>
      </c>
      <c r="F51" s="9">
        <v>3</v>
      </c>
      <c r="G51" s="24"/>
      <c r="H51" s="11"/>
      <c r="I51" s="11"/>
      <c r="J51" s="9"/>
      <c r="K51" s="11"/>
      <c r="L51" s="11"/>
      <c r="M51" s="11"/>
      <c r="N51" s="9"/>
      <c r="O51" s="4"/>
      <c r="P51"/>
      <c r="Q51" s="344"/>
      <c r="R51" s="344"/>
      <c r="S51" s="344"/>
      <c r="T51" s="344"/>
      <c r="U51" s="344"/>
      <c r="V51" s="344"/>
      <c r="W51" s="344"/>
      <c r="X51" s="344"/>
      <c r="Y51" s="344"/>
      <c r="Z51" s="344"/>
      <c r="AA51" s="344"/>
      <c r="AB51" s="344"/>
      <c r="AC51" s="344"/>
      <c r="AD51" s="344"/>
      <c r="AE51" s="344"/>
      <c r="AF51" s="344"/>
      <c r="AG51" s="344"/>
      <c r="AH51" s="344"/>
      <c r="AI51" s="344"/>
      <c r="AJ51" s="344"/>
      <c r="AK51" s="344"/>
      <c r="AL51" s="344"/>
      <c r="AM51" s="344"/>
      <c r="AN51" s="344"/>
      <c r="AO51" s="344"/>
      <c r="AP51" s="344"/>
      <c r="AQ51" s="344"/>
      <c r="AR51" s="344"/>
      <c r="AS51" s="344"/>
      <c r="AT51" s="344"/>
      <c r="AU51" s="344"/>
      <c r="AV51" s="344"/>
      <c r="AW51" s="344"/>
      <c r="AX51" s="344"/>
      <c r="AY51" s="344"/>
      <c r="AZ51" s="344"/>
      <c r="BA51" s="344"/>
      <c r="BB51" s="344"/>
      <c r="BC51" s="344"/>
      <c r="BD51" s="344"/>
      <c r="BE51" s="344"/>
      <c r="BF51" s="344"/>
      <c r="BG51" s="344"/>
      <c r="BH51" s="344"/>
      <c r="BI51" s="344"/>
      <c r="BJ51" s="344"/>
      <c r="BK51" s="344"/>
      <c r="BL51" s="344"/>
    </row>
    <row r="52" spans="1:64" ht="14">
      <c r="A52" s="4" t="s">
        <v>265</v>
      </c>
      <c r="B52" s="54" t="s">
        <v>31</v>
      </c>
      <c r="C52" s="5"/>
      <c r="D52" s="11">
        <v>1.1666666667000001</v>
      </c>
      <c r="E52" s="11">
        <v>1.5</v>
      </c>
      <c r="F52" s="9">
        <v>3</v>
      </c>
      <c r="G52" s="24"/>
      <c r="H52" s="11"/>
      <c r="I52" s="11"/>
      <c r="J52" s="9"/>
      <c r="K52" s="11"/>
      <c r="L52" s="11"/>
      <c r="M52" s="11"/>
      <c r="N52" s="9"/>
      <c r="O52" s="4"/>
      <c r="P52"/>
      <c r="Q52" s="344"/>
      <c r="R52" s="344"/>
      <c r="S52" s="344"/>
      <c r="T52" s="344"/>
      <c r="U52" s="344"/>
      <c r="V52" s="344"/>
      <c r="W52" s="344"/>
      <c r="X52" s="344"/>
      <c r="Y52" s="344"/>
      <c r="Z52" s="344"/>
      <c r="AA52" s="344"/>
      <c r="AB52" s="344"/>
      <c r="AC52" s="344"/>
      <c r="AD52" s="344"/>
      <c r="AE52" s="344"/>
      <c r="AF52" s="344"/>
      <c r="AG52" s="344"/>
      <c r="AH52" s="344"/>
      <c r="AI52" s="344"/>
      <c r="AJ52" s="344"/>
      <c r="AK52" s="344"/>
      <c r="AL52" s="344"/>
      <c r="AM52" s="344"/>
      <c r="AN52" s="344"/>
      <c r="AO52" s="344"/>
      <c r="AP52" s="344"/>
      <c r="AQ52" s="344"/>
      <c r="AR52" s="344"/>
      <c r="AS52" s="344"/>
      <c r="AT52" s="344"/>
      <c r="AU52" s="344"/>
      <c r="AV52" s="344"/>
      <c r="AW52" s="344"/>
      <c r="AX52" s="344"/>
      <c r="AY52" s="344"/>
      <c r="AZ52" s="344"/>
      <c r="BA52" s="344"/>
      <c r="BB52" s="344"/>
      <c r="BC52" s="344"/>
      <c r="BD52" s="344"/>
      <c r="BE52" s="344"/>
      <c r="BF52" s="344"/>
      <c r="BG52" s="344"/>
      <c r="BH52" s="344"/>
      <c r="BI52" s="344"/>
      <c r="BJ52" s="344"/>
      <c r="BK52" s="344"/>
      <c r="BL52" s="344"/>
    </row>
    <row r="53" spans="1:64" ht="14">
      <c r="A53" s="4" t="s">
        <v>1418</v>
      </c>
      <c r="B53" s="54" t="s">
        <v>31</v>
      </c>
      <c r="C53" s="5"/>
      <c r="D53" s="11">
        <v>1.1666666667000001</v>
      </c>
      <c r="E53" s="11">
        <v>1.5</v>
      </c>
      <c r="F53" s="9">
        <v>3</v>
      </c>
      <c r="G53" s="24"/>
      <c r="H53" s="11"/>
      <c r="I53" s="11"/>
      <c r="J53" s="9"/>
      <c r="K53" s="11"/>
      <c r="L53" s="11"/>
      <c r="M53" s="11"/>
      <c r="N53" s="9"/>
      <c r="O53" s="4"/>
      <c r="P53"/>
      <c r="Q53" s="344"/>
      <c r="R53" s="344"/>
      <c r="S53" s="344"/>
      <c r="T53" s="344"/>
      <c r="U53" s="344"/>
      <c r="V53" s="344"/>
      <c r="W53" s="344"/>
      <c r="X53" s="344"/>
      <c r="Y53" s="344"/>
      <c r="Z53" s="344"/>
      <c r="AA53" s="344"/>
      <c r="AB53" s="344"/>
      <c r="AC53" s="344"/>
      <c r="AD53" s="344"/>
      <c r="AE53" s="344"/>
      <c r="AF53" s="344"/>
      <c r="AG53" s="344"/>
      <c r="AH53" s="344"/>
      <c r="AI53" s="344"/>
      <c r="AJ53" s="344"/>
      <c r="AK53" s="344"/>
      <c r="AL53" s="344"/>
      <c r="AM53" s="344"/>
      <c r="AN53" s="344"/>
      <c r="AO53" s="344"/>
      <c r="AP53" s="344"/>
      <c r="AQ53" s="344"/>
      <c r="AR53" s="344"/>
      <c r="AS53" s="344"/>
      <c r="AT53" s="344"/>
      <c r="AU53" s="344"/>
      <c r="AV53" s="344"/>
      <c r="AW53" s="344"/>
      <c r="AX53" s="344"/>
      <c r="AY53" s="344"/>
      <c r="AZ53" s="344"/>
      <c r="BA53" s="344"/>
      <c r="BB53" s="344"/>
      <c r="BC53" s="344"/>
      <c r="BD53" s="344"/>
      <c r="BE53" s="344"/>
      <c r="BF53" s="344"/>
      <c r="BG53" s="344"/>
    </row>
    <row r="54" spans="1:64" ht="14">
      <c r="A54" s="4" t="s">
        <v>1420</v>
      </c>
      <c r="B54" s="11" t="s">
        <v>31</v>
      </c>
      <c r="C54" s="4"/>
      <c r="D54" s="11">
        <v>1.3333333332999999</v>
      </c>
      <c r="E54" s="11">
        <v>1.5</v>
      </c>
      <c r="F54" s="9">
        <v>3</v>
      </c>
      <c r="G54" s="4"/>
      <c r="H54" s="11"/>
      <c r="I54" s="11"/>
      <c r="J54" s="9"/>
      <c r="K54" s="11"/>
      <c r="L54" s="11"/>
      <c r="M54" s="11"/>
      <c r="N54" s="9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191"/>
      <c r="AT54" s="191"/>
      <c r="AU54" s="191"/>
      <c r="AV54" s="191"/>
      <c r="AW54" s="344"/>
      <c r="AX54" s="344"/>
      <c r="AY54" s="344"/>
      <c r="AZ54" s="344"/>
      <c r="BA54" s="344"/>
      <c r="BB54" s="344"/>
      <c r="BC54" s="344"/>
      <c r="BD54" s="344"/>
      <c r="BE54" s="344"/>
      <c r="BF54" s="344"/>
      <c r="BG54" s="344"/>
      <c r="BH54" s="344"/>
      <c r="BI54" s="344"/>
      <c r="BJ54" s="344"/>
      <c r="BK54" s="344"/>
      <c r="BL54" s="344"/>
    </row>
    <row r="55" spans="1:64" ht="14">
      <c r="A55" s="4" t="s">
        <v>353</v>
      </c>
      <c r="B55" s="11" t="s">
        <v>31</v>
      </c>
      <c r="C55" s="11"/>
      <c r="D55" s="11">
        <v>1.3333333332999999</v>
      </c>
      <c r="E55" s="11">
        <v>2</v>
      </c>
      <c r="F55" s="9">
        <v>3</v>
      </c>
      <c r="G55" s="11"/>
      <c r="H55" s="11"/>
      <c r="I55" s="11"/>
      <c r="J55" s="9"/>
      <c r="K55" s="11"/>
      <c r="L55" s="11"/>
      <c r="M55" s="11"/>
      <c r="N55" s="9"/>
      <c r="O55" s="4"/>
      <c r="P55"/>
      <c r="Q55"/>
      <c r="R55" s="344"/>
      <c r="S55" s="344"/>
      <c r="T55" s="344"/>
      <c r="U55" s="344"/>
      <c r="V55" s="344"/>
      <c r="W55" s="344"/>
      <c r="X55" s="344"/>
      <c r="Y55" s="344"/>
      <c r="Z55" s="344"/>
      <c r="AA55" s="344"/>
      <c r="AB55" s="344"/>
      <c r="AC55" s="344"/>
      <c r="AD55" s="344"/>
      <c r="AE55" s="344"/>
      <c r="AF55" s="344"/>
      <c r="AG55" s="344"/>
      <c r="AH55" s="344"/>
      <c r="AI55" s="344"/>
      <c r="AJ55" s="344"/>
      <c r="AK55" s="344"/>
      <c r="AL55" s="344"/>
      <c r="AM55" s="344"/>
      <c r="AN55" s="344"/>
      <c r="AO55" s="344"/>
      <c r="AP55" s="344"/>
      <c r="AQ55" s="344"/>
      <c r="AR55" s="344"/>
      <c r="AS55" s="344"/>
      <c r="AT55" s="344"/>
      <c r="AU55" s="344"/>
      <c r="AV55" s="344"/>
      <c r="AW55" s="344"/>
      <c r="AX55" s="344"/>
      <c r="AY55" s="344"/>
      <c r="AZ55" s="344"/>
      <c r="BA55" s="344"/>
      <c r="BB55" s="344"/>
      <c r="BC55" s="344"/>
      <c r="BD55" s="344"/>
      <c r="BE55" s="344"/>
      <c r="BF55" s="344"/>
      <c r="BG55" s="344"/>
      <c r="BH55" s="344"/>
      <c r="BI55" s="344"/>
      <c r="BJ55" s="344"/>
      <c r="BK55" s="344"/>
      <c r="BL55" s="344"/>
    </row>
    <row r="56" spans="1:64" ht="14">
      <c r="A56" s="4" t="s">
        <v>1434</v>
      </c>
      <c r="B56" s="11" t="s">
        <v>31</v>
      </c>
      <c r="C56" s="4"/>
      <c r="D56" s="11">
        <v>1.3333333332999999</v>
      </c>
      <c r="E56" s="11">
        <v>2</v>
      </c>
      <c r="F56" s="9">
        <v>3</v>
      </c>
      <c r="G56" s="4"/>
      <c r="H56" s="11"/>
      <c r="I56" s="11"/>
      <c r="J56" s="9"/>
      <c r="K56" s="11"/>
      <c r="L56" s="11"/>
      <c r="M56" s="11"/>
      <c r="N56" s="9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191"/>
      <c r="AT56" s="191"/>
      <c r="AU56" s="191"/>
      <c r="AV56" s="191"/>
      <c r="AW56" s="344"/>
      <c r="AX56" s="344"/>
      <c r="AY56" s="344"/>
      <c r="AZ56" s="344"/>
      <c r="BA56" s="344"/>
      <c r="BB56" s="344"/>
      <c r="BC56" s="344"/>
      <c r="BD56" s="344"/>
      <c r="BE56" s="344"/>
      <c r="BF56" s="344"/>
      <c r="BG56" s="344"/>
      <c r="BH56" s="344"/>
      <c r="BI56" s="344"/>
      <c r="BJ56" s="344"/>
      <c r="BK56" s="344"/>
      <c r="BL56" s="344"/>
    </row>
    <row r="57" spans="1:64" ht="14">
      <c r="A57" s="4" t="s">
        <v>58</v>
      </c>
      <c r="B57" s="93">
        <v>1.1666666666333334</v>
      </c>
      <c r="C57" s="5"/>
      <c r="D57" s="11">
        <v>1.3333333332999999</v>
      </c>
      <c r="E57" s="11">
        <v>1.5</v>
      </c>
      <c r="F57" s="9">
        <v>3</v>
      </c>
      <c r="G57" s="24"/>
      <c r="H57" s="11">
        <v>0.83333333330000003</v>
      </c>
      <c r="I57" s="11">
        <v>1</v>
      </c>
      <c r="J57" s="9">
        <v>3</v>
      </c>
      <c r="K57" s="11"/>
      <c r="L57" s="11">
        <v>1.3333333332999999</v>
      </c>
      <c r="M57" s="11">
        <v>2</v>
      </c>
      <c r="N57" s="9">
        <v>3</v>
      </c>
      <c r="O57" s="4"/>
      <c r="P57"/>
      <c r="Q57" s="344"/>
      <c r="R57" s="344"/>
      <c r="S57" s="344"/>
      <c r="T57" s="344"/>
      <c r="U57" s="344"/>
      <c r="V57" s="344"/>
      <c r="W57" s="344"/>
      <c r="X57" s="344"/>
      <c r="Y57" s="344"/>
      <c r="Z57" s="344"/>
      <c r="AA57" s="344"/>
      <c r="AB57" s="344"/>
      <c r="AC57" s="344"/>
      <c r="AD57" s="344"/>
      <c r="AE57" s="344"/>
      <c r="AF57" s="344"/>
      <c r="AG57" s="344"/>
      <c r="AH57" s="344"/>
      <c r="AI57" s="344"/>
      <c r="AJ57" s="344"/>
      <c r="AK57" s="344"/>
      <c r="AL57" s="344"/>
      <c r="AM57" s="344"/>
      <c r="AN57" s="344"/>
      <c r="AO57" s="344"/>
      <c r="AP57" s="344"/>
      <c r="AQ57" s="344"/>
      <c r="AR57" s="344"/>
      <c r="AS57" s="344"/>
      <c r="AT57" s="344"/>
      <c r="AU57" s="344"/>
      <c r="AV57" s="344"/>
      <c r="AW57" s="344"/>
      <c r="AX57" s="344"/>
      <c r="AY57" s="344"/>
      <c r="AZ57" s="344"/>
      <c r="BA57" s="344"/>
      <c r="BB57" s="344"/>
      <c r="BC57" s="344"/>
      <c r="BD57" s="344"/>
      <c r="BE57" s="344"/>
      <c r="BF57" s="344"/>
      <c r="BG57" s="344"/>
      <c r="BH57" s="344"/>
      <c r="BI57" s="344"/>
      <c r="BJ57" s="344"/>
      <c r="BK57" s="344"/>
      <c r="BL57" s="344"/>
    </row>
    <row r="58" spans="1:64" ht="14">
      <c r="A58" s="142" t="s">
        <v>72</v>
      </c>
      <c r="B58" s="11">
        <v>1.3333333333333333</v>
      </c>
      <c r="C58" s="142"/>
      <c r="D58" s="11">
        <v>1.3333333332999999</v>
      </c>
      <c r="E58" s="11">
        <v>1.5</v>
      </c>
      <c r="F58" s="9">
        <v>3</v>
      </c>
      <c r="G58" s="142"/>
      <c r="H58" s="11">
        <v>1</v>
      </c>
      <c r="I58" s="11">
        <v>1</v>
      </c>
      <c r="J58" s="9">
        <v>3</v>
      </c>
      <c r="K58" s="359"/>
      <c r="L58" s="11">
        <v>1.6666666667000001</v>
      </c>
      <c r="M58" s="11">
        <v>2</v>
      </c>
      <c r="N58" s="9">
        <v>3</v>
      </c>
      <c r="O58" s="142"/>
      <c r="P58" s="191"/>
      <c r="Q58" s="191"/>
      <c r="R58" s="191"/>
      <c r="S58" s="191"/>
      <c r="T58" s="191"/>
      <c r="U58" s="191"/>
      <c r="V58" s="191"/>
      <c r="W58" s="191"/>
      <c r="X58" s="191"/>
      <c r="Y58" s="191"/>
      <c r="Z58" s="191"/>
      <c r="AA58" s="191"/>
      <c r="AB58" s="191"/>
      <c r="AC58" s="191"/>
      <c r="AD58" s="191"/>
      <c r="AE58" s="191"/>
      <c r="AF58" s="191"/>
      <c r="AG58" s="191"/>
      <c r="AH58" s="191"/>
      <c r="AI58" s="191"/>
      <c r="AJ58" s="191"/>
      <c r="AK58" s="191"/>
      <c r="AL58" s="191"/>
      <c r="AM58" s="191"/>
      <c r="AN58" s="191"/>
      <c r="AO58" s="191"/>
      <c r="AP58" s="191"/>
      <c r="AQ58" s="191"/>
      <c r="AR58" s="191"/>
      <c r="AS58" s="4"/>
      <c r="AT58" s="4"/>
      <c r="AU58" s="4"/>
      <c r="AV58" s="4"/>
      <c r="AW58" s="344"/>
      <c r="AX58" s="344"/>
      <c r="AY58" s="344"/>
      <c r="AZ58" s="344"/>
      <c r="BA58" s="344"/>
      <c r="BB58" s="344"/>
      <c r="BC58" s="344"/>
      <c r="BD58" s="344"/>
      <c r="BE58" s="344"/>
      <c r="BF58" s="344"/>
      <c r="BG58" s="344"/>
      <c r="BH58" s="344"/>
      <c r="BI58" s="344"/>
      <c r="BJ58" s="344"/>
      <c r="BK58" s="344"/>
      <c r="BL58" s="344"/>
    </row>
    <row r="59" spans="1:64" ht="14">
      <c r="A59" s="4" t="s">
        <v>199</v>
      </c>
      <c r="B59" s="11" t="s">
        <v>229</v>
      </c>
      <c r="C59" s="4"/>
      <c r="D59" s="11">
        <v>1.3333333332999999</v>
      </c>
      <c r="E59" s="11">
        <v>1.5</v>
      </c>
      <c r="F59" s="9">
        <v>3</v>
      </c>
      <c r="G59" s="4"/>
      <c r="H59" s="11">
        <v>1</v>
      </c>
      <c r="I59" s="11">
        <v>1.5</v>
      </c>
      <c r="J59" s="9">
        <v>3</v>
      </c>
      <c r="K59" s="11"/>
      <c r="L59" s="11"/>
      <c r="M59" s="11"/>
      <c r="N59" s="9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191"/>
      <c r="AT59" s="191"/>
      <c r="AU59" s="191"/>
      <c r="AV59" s="191"/>
      <c r="AW59" s="344"/>
      <c r="AX59" s="344"/>
      <c r="AY59" s="344"/>
      <c r="AZ59" s="344"/>
      <c r="BA59" s="344"/>
      <c r="BB59" s="344"/>
      <c r="BC59" s="344"/>
      <c r="BD59" s="344"/>
      <c r="BE59" s="344"/>
      <c r="BF59" s="344"/>
      <c r="BG59" s="344"/>
      <c r="BH59" s="344"/>
      <c r="BI59" s="344"/>
      <c r="BJ59" s="344"/>
      <c r="BK59" s="344"/>
      <c r="BL59" s="344"/>
    </row>
    <row r="60" spans="1:64" ht="14">
      <c r="A60" s="4" t="s">
        <v>175</v>
      </c>
      <c r="B60" s="11">
        <v>1.2222222222333334</v>
      </c>
      <c r="C60" s="4"/>
      <c r="D60" s="11">
        <v>1.3333333332999999</v>
      </c>
      <c r="E60" s="11">
        <v>1.5</v>
      </c>
      <c r="F60" s="9">
        <v>3</v>
      </c>
      <c r="G60" s="4"/>
      <c r="H60" s="11">
        <v>1.1666666667000001</v>
      </c>
      <c r="I60" s="11">
        <v>1.5</v>
      </c>
      <c r="J60" s="9">
        <v>3</v>
      </c>
      <c r="K60" s="11"/>
      <c r="L60" s="11">
        <v>1.1666666667000001</v>
      </c>
      <c r="M60" s="11">
        <v>2</v>
      </c>
      <c r="N60" s="9">
        <v>3</v>
      </c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191"/>
      <c r="AT60" s="191"/>
      <c r="AU60" s="191"/>
      <c r="AV60" s="191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344"/>
      <c r="BI60" s="344"/>
      <c r="BJ60" s="344"/>
      <c r="BK60" s="344"/>
      <c r="BL60" s="344"/>
    </row>
    <row r="61" spans="1:64" ht="14">
      <c r="A61" s="4" t="s">
        <v>248</v>
      </c>
      <c r="B61" s="54" t="s">
        <v>31</v>
      </c>
      <c r="C61" s="5"/>
      <c r="D61" s="11">
        <v>1.3333333332999999</v>
      </c>
      <c r="E61" s="11">
        <v>1.5</v>
      </c>
      <c r="F61" s="9">
        <v>3</v>
      </c>
      <c r="G61" s="24"/>
      <c r="H61" s="11"/>
      <c r="I61" s="11"/>
      <c r="J61" s="9"/>
      <c r="K61" s="11"/>
      <c r="L61" s="11"/>
      <c r="M61" s="11"/>
      <c r="N61" s="9"/>
      <c r="O61" s="4"/>
      <c r="P61"/>
      <c r="Q61" s="344"/>
      <c r="R61" s="344"/>
      <c r="S61" s="344"/>
      <c r="T61" s="344"/>
      <c r="U61" s="344"/>
      <c r="V61" s="344"/>
      <c r="W61" s="344"/>
      <c r="X61" s="344"/>
      <c r="Y61" s="344"/>
      <c r="Z61" s="344"/>
      <c r="AA61" s="344"/>
      <c r="AB61" s="344"/>
      <c r="AC61" s="344"/>
      <c r="AD61" s="344"/>
      <c r="AE61" s="344"/>
      <c r="AF61" s="344"/>
      <c r="AG61" s="344"/>
      <c r="AH61" s="344"/>
      <c r="AI61" s="344"/>
      <c r="AJ61" s="344"/>
      <c r="AK61" s="344"/>
      <c r="AL61" s="344"/>
      <c r="AM61" s="344"/>
      <c r="AN61" s="344"/>
      <c r="AO61" s="344"/>
      <c r="AP61" s="344"/>
      <c r="AQ61" s="344"/>
      <c r="AR61" s="344"/>
      <c r="AS61" s="344"/>
      <c r="AT61" s="344"/>
      <c r="AU61" s="344"/>
      <c r="AV61" s="344"/>
      <c r="AW61" s="344"/>
      <c r="AX61" s="344"/>
      <c r="AY61" s="344"/>
      <c r="AZ61" s="344"/>
      <c r="BA61" s="344"/>
      <c r="BB61" s="344"/>
      <c r="BC61" s="344"/>
      <c r="BD61" s="344"/>
      <c r="BE61" s="344"/>
      <c r="BF61" s="344"/>
      <c r="BG61" s="344"/>
      <c r="BH61" s="344"/>
      <c r="BI61" s="344"/>
      <c r="BJ61" s="344"/>
      <c r="BK61" s="344"/>
      <c r="BL61" s="344"/>
    </row>
    <row r="62" spans="1:64" ht="14">
      <c r="A62" s="4" t="s">
        <v>250</v>
      </c>
      <c r="B62" s="11" t="s">
        <v>31</v>
      </c>
      <c r="C62" s="11"/>
      <c r="D62" s="11">
        <v>1.3333333332999999</v>
      </c>
      <c r="E62" s="11">
        <v>1.5</v>
      </c>
      <c r="F62" s="9">
        <v>3</v>
      </c>
      <c r="G62" s="11"/>
      <c r="H62" s="11"/>
      <c r="I62" s="11"/>
      <c r="J62" s="9"/>
      <c r="K62" s="11"/>
      <c r="L62" s="11"/>
      <c r="M62" s="11"/>
      <c r="N62" s="9"/>
      <c r="O62" s="4"/>
      <c r="P62"/>
      <c r="Q62"/>
      <c r="R62" s="344"/>
      <c r="S62" s="344"/>
      <c r="T62" s="344"/>
      <c r="U62" s="344"/>
      <c r="V62" s="344"/>
      <c r="W62" s="344"/>
      <c r="X62" s="344"/>
      <c r="Y62" s="344"/>
      <c r="Z62" s="344"/>
      <c r="AA62" s="344"/>
      <c r="AB62" s="344"/>
      <c r="AC62" s="344"/>
      <c r="AD62" s="344"/>
      <c r="AE62" s="344"/>
      <c r="AF62" s="344"/>
      <c r="AG62" s="344"/>
      <c r="AH62" s="344"/>
      <c r="AI62" s="344"/>
      <c r="AJ62" s="344"/>
      <c r="AK62" s="344"/>
      <c r="AL62" s="344"/>
      <c r="AM62" s="344"/>
      <c r="AN62" s="344"/>
      <c r="AO62" s="344"/>
      <c r="AP62" s="344"/>
      <c r="AQ62" s="344"/>
      <c r="AR62" s="344"/>
      <c r="AS62" s="344"/>
      <c r="AT62" s="344"/>
      <c r="AU62" s="344"/>
      <c r="AV62" s="344"/>
      <c r="AW62" s="344"/>
      <c r="AX62" s="344"/>
      <c r="AY62" s="344"/>
      <c r="AZ62" s="344"/>
      <c r="BA62" s="344"/>
      <c r="BB62" s="344"/>
      <c r="BC62" s="344"/>
      <c r="BD62" s="344"/>
      <c r="BE62" s="344"/>
      <c r="BF62" s="344"/>
      <c r="BG62" s="344"/>
      <c r="BH62" s="344"/>
      <c r="BI62" s="344"/>
      <c r="BJ62" s="344"/>
      <c r="BK62" s="344"/>
      <c r="BL62" s="344"/>
    </row>
    <row r="63" spans="1:64" ht="14">
      <c r="A63" s="4" t="s">
        <v>125</v>
      </c>
      <c r="B63" s="11" t="s">
        <v>31</v>
      </c>
      <c r="C63" s="11"/>
      <c r="D63" s="11">
        <v>1.3333333332999999</v>
      </c>
      <c r="E63" s="11">
        <v>1.5</v>
      </c>
      <c r="F63" s="9">
        <v>3</v>
      </c>
      <c r="G63" s="11"/>
      <c r="H63" s="11"/>
      <c r="I63" s="11"/>
      <c r="J63" s="9"/>
      <c r="K63" s="11"/>
      <c r="L63" s="11"/>
      <c r="M63" s="11"/>
      <c r="N63" s="9"/>
      <c r="O63" s="4"/>
      <c r="P63"/>
      <c r="Q63"/>
      <c r="R63" s="344"/>
      <c r="S63" s="344"/>
      <c r="T63" s="344"/>
      <c r="U63" s="344"/>
      <c r="V63" s="344"/>
      <c r="W63" s="344"/>
      <c r="X63" s="344"/>
      <c r="Y63" s="344"/>
      <c r="Z63" s="344"/>
      <c r="AA63" s="344"/>
      <c r="AB63" s="344"/>
      <c r="AC63" s="344"/>
      <c r="AD63" s="344"/>
      <c r="AE63" s="344"/>
      <c r="AF63" s="344"/>
      <c r="AG63" s="344"/>
      <c r="AH63" s="344"/>
      <c r="AI63" s="344"/>
      <c r="AJ63" s="344"/>
      <c r="AK63" s="344"/>
      <c r="AL63" s="344"/>
      <c r="AM63" s="344"/>
      <c r="AN63" s="344"/>
      <c r="AO63" s="344"/>
      <c r="AP63" s="344"/>
      <c r="AQ63" s="344"/>
      <c r="AR63" s="344"/>
      <c r="AS63" s="344"/>
      <c r="AT63" s="344"/>
      <c r="AU63" s="344"/>
      <c r="AV63" s="344"/>
      <c r="AW63" s="191"/>
      <c r="AX63" s="191"/>
      <c r="AY63" s="191"/>
      <c r="AZ63" s="191"/>
      <c r="BA63" s="191"/>
      <c r="BB63" s="191"/>
      <c r="BC63" s="191"/>
      <c r="BD63" s="191"/>
      <c r="BE63" s="191"/>
      <c r="BF63" s="191"/>
      <c r="BG63" s="191"/>
    </row>
    <row r="64" spans="1:64" ht="14">
      <c r="A64" s="4" t="s">
        <v>1431</v>
      </c>
      <c r="B64" s="54" t="s">
        <v>31</v>
      </c>
      <c r="C64" s="5"/>
      <c r="D64" s="11">
        <v>1.3333333332999999</v>
      </c>
      <c r="E64" s="11">
        <v>2</v>
      </c>
      <c r="F64" s="9">
        <v>3</v>
      </c>
      <c r="G64" s="24"/>
      <c r="H64" s="11"/>
      <c r="I64" s="11"/>
      <c r="J64" s="9"/>
      <c r="K64" s="11"/>
      <c r="L64" s="11"/>
      <c r="M64" s="11"/>
      <c r="N64" s="9"/>
      <c r="O64" s="4"/>
      <c r="P64"/>
      <c r="Q64" s="344"/>
      <c r="R64" s="344"/>
      <c r="S64" s="344"/>
      <c r="T64" s="344"/>
      <c r="U64" s="344"/>
      <c r="V64" s="344"/>
      <c r="W64" s="344"/>
      <c r="X64" s="344"/>
      <c r="Y64" s="344"/>
      <c r="Z64" s="344"/>
      <c r="AA64" s="344"/>
      <c r="AB64" s="344"/>
      <c r="AC64" s="344"/>
      <c r="AD64" s="344"/>
      <c r="AE64" s="344"/>
      <c r="AF64" s="344"/>
      <c r="AG64" s="344"/>
      <c r="AH64" s="344"/>
      <c r="AI64" s="344"/>
      <c r="AJ64" s="344"/>
      <c r="AK64" s="344"/>
      <c r="AL64" s="344"/>
      <c r="AM64" s="344"/>
      <c r="AN64" s="344"/>
      <c r="AO64" s="344"/>
      <c r="AP64" s="344"/>
      <c r="AQ64" s="344"/>
      <c r="AR64" s="344"/>
      <c r="AS64" s="344"/>
      <c r="AT64" s="344"/>
      <c r="AU64" s="344"/>
      <c r="AV64" s="344"/>
      <c r="AW64" s="344"/>
      <c r="AX64" s="344"/>
      <c r="AY64" s="344"/>
      <c r="AZ64" s="344"/>
      <c r="BA64" s="344"/>
      <c r="BB64" s="344"/>
      <c r="BC64" s="344"/>
      <c r="BD64" s="344"/>
      <c r="BE64" s="344"/>
      <c r="BF64" s="344"/>
      <c r="BG64" s="344"/>
    </row>
    <row r="65" spans="1:64" ht="14">
      <c r="A65" s="55" t="s">
        <v>1314</v>
      </c>
      <c r="B65" s="93" t="s">
        <v>31</v>
      </c>
      <c r="C65" s="54"/>
      <c r="D65" s="93">
        <v>1.3333333332999999</v>
      </c>
      <c r="E65" s="54">
        <v>1.5</v>
      </c>
      <c r="F65" s="358">
        <v>3</v>
      </c>
      <c r="G65" s="54"/>
      <c r="H65" s="93"/>
      <c r="I65" s="93"/>
      <c r="J65" s="358"/>
      <c r="K65" s="93"/>
      <c r="L65" s="93"/>
      <c r="M65" s="93"/>
      <c r="N65" s="358"/>
      <c r="O65" s="54"/>
    </row>
    <row r="66" spans="1:64" ht="14">
      <c r="A66" s="55" t="s">
        <v>1423</v>
      </c>
      <c r="B66" s="93" t="s">
        <v>31</v>
      </c>
      <c r="C66" s="54"/>
      <c r="D66" s="93">
        <v>1.3333333332999999</v>
      </c>
      <c r="E66" s="54">
        <v>1.5</v>
      </c>
      <c r="F66" s="358">
        <v>3</v>
      </c>
      <c r="G66" s="54"/>
      <c r="H66" s="93"/>
      <c r="I66" s="93"/>
      <c r="J66" s="358"/>
      <c r="K66" s="93"/>
      <c r="L66" s="93"/>
      <c r="M66" s="93"/>
      <c r="N66" s="358"/>
      <c r="O66" s="54"/>
    </row>
    <row r="67" spans="1:64" ht="14">
      <c r="A67" s="142" t="s">
        <v>1413</v>
      </c>
      <c r="B67" s="11" t="s">
        <v>31</v>
      </c>
      <c r="C67" s="142"/>
      <c r="D67" s="11">
        <v>1.5</v>
      </c>
      <c r="E67" s="11">
        <v>2</v>
      </c>
      <c r="F67" s="9">
        <v>3</v>
      </c>
      <c r="G67" s="142"/>
      <c r="H67" s="11"/>
      <c r="I67" s="11"/>
      <c r="J67" s="9"/>
      <c r="K67" s="359"/>
      <c r="L67" s="11"/>
      <c r="M67" s="11"/>
      <c r="N67" s="9"/>
      <c r="O67" s="142"/>
      <c r="P67" s="191"/>
      <c r="Q67" s="191"/>
      <c r="R67" s="191"/>
      <c r="S67" s="191"/>
      <c r="T67" s="191"/>
      <c r="U67" s="191"/>
      <c r="V67" s="191"/>
      <c r="W67" s="191"/>
      <c r="X67" s="191"/>
      <c r="Y67" s="191"/>
      <c r="Z67" s="191"/>
      <c r="AA67" s="191"/>
      <c r="AB67" s="191"/>
      <c r="AC67" s="191"/>
      <c r="AD67" s="191"/>
      <c r="AE67" s="191"/>
      <c r="AF67" s="191"/>
      <c r="AG67" s="191"/>
      <c r="AH67" s="191"/>
      <c r="AI67" s="191"/>
      <c r="AJ67" s="191"/>
      <c r="AK67" s="191"/>
      <c r="AL67" s="191"/>
      <c r="AM67" s="191"/>
      <c r="AN67" s="191"/>
      <c r="AO67" s="191"/>
      <c r="AP67" s="191"/>
      <c r="AQ67" s="191"/>
      <c r="AR67" s="191"/>
      <c r="AS67" s="191"/>
      <c r="AT67" s="191"/>
      <c r="AU67" s="191"/>
      <c r="AV67" s="191"/>
      <c r="AW67" s="344"/>
      <c r="AX67" s="344"/>
      <c r="AY67" s="344"/>
      <c r="AZ67" s="344"/>
      <c r="BA67" s="344"/>
      <c r="BB67" s="344"/>
      <c r="BC67" s="344"/>
      <c r="BD67" s="344"/>
      <c r="BE67" s="344"/>
      <c r="BF67" s="344"/>
      <c r="BG67" s="344"/>
      <c r="BH67" s="344"/>
      <c r="BI67" s="344"/>
      <c r="BJ67" s="344"/>
      <c r="BK67" s="344"/>
      <c r="BL67" s="344"/>
    </row>
    <row r="68" spans="1:64" ht="14">
      <c r="A68" s="4" t="s">
        <v>1422</v>
      </c>
      <c r="B68" s="54" t="s">
        <v>31</v>
      </c>
      <c r="C68" s="5"/>
      <c r="D68" s="11">
        <v>1.5</v>
      </c>
      <c r="E68" s="11">
        <v>2.5</v>
      </c>
      <c r="F68" s="9">
        <v>3</v>
      </c>
      <c r="G68" s="24"/>
      <c r="H68" s="11"/>
      <c r="I68" s="11"/>
      <c r="J68" s="9"/>
      <c r="K68" s="11"/>
      <c r="L68" s="11"/>
      <c r="M68" s="11"/>
      <c r="N68" s="9"/>
      <c r="O68" s="4"/>
      <c r="P68"/>
      <c r="Q68" s="344"/>
      <c r="R68" s="344"/>
      <c r="S68" s="344"/>
      <c r="T68" s="344"/>
      <c r="U68" s="344"/>
      <c r="V68" s="344"/>
      <c r="W68" s="344"/>
      <c r="X68" s="344"/>
      <c r="Y68" s="344"/>
      <c r="Z68" s="344"/>
      <c r="AA68" s="344"/>
      <c r="AB68" s="344"/>
      <c r="AC68" s="344"/>
      <c r="AD68" s="344"/>
      <c r="AE68" s="344"/>
      <c r="AF68" s="344"/>
      <c r="AG68" s="344"/>
      <c r="AH68" s="344"/>
      <c r="AI68" s="344"/>
      <c r="AJ68" s="344"/>
      <c r="AK68" s="344"/>
      <c r="AL68" s="344"/>
      <c r="AM68" s="344"/>
      <c r="AN68" s="344"/>
      <c r="AO68" s="344"/>
      <c r="AP68" s="344"/>
      <c r="AQ68" s="344"/>
      <c r="AR68" s="344"/>
      <c r="AS68" s="344"/>
      <c r="AT68" s="344"/>
      <c r="AU68" s="344"/>
      <c r="AV68" s="344"/>
      <c r="AW68" s="344"/>
      <c r="AX68" s="344"/>
      <c r="AY68" s="344"/>
      <c r="AZ68" s="344"/>
      <c r="BA68" s="344"/>
      <c r="BB68" s="344"/>
      <c r="BC68" s="344"/>
      <c r="BD68" s="344"/>
      <c r="BE68" s="344"/>
      <c r="BF68" s="344"/>
      <c r="BG68" s="344"/>
      <c r="BH68" s="344"/>
      <c r="BI68" s="344"/>
      <c r="BJ68" s="344"/>
      <c r="BK68" s="344"/>
      <c r="BL68" s="344"/>
    </row>
    <row r="69" spans="1:64" ht="14">
      <c r="A69" s="83" t="s">
        <v>75</v>
      </c>
      <c r="B69" s="103">
        <v>1.6111111110999998</v>
      </c>
      <c r="C69" s="83"/>
      <c r="D69" s="103">
        <v>1.5</v>
      </c>
      <c r="E69" s="103">
        <v>1.5</v>
      </c>
      <c r="F69" s="91">
        <v>3</v>
      </c>
      <c r="G69" s="83"/>
      <c r="H69" s="103">
        <v>1.3333333332999999</v>
      </c>
      <c r="I69" s="103">
        <v>1.5</v>
      </c>
      <c r="J69" s="91">
        <v>3</v>
      </c>
      <c r="K69" s="103"/>
      <c r="L69" s="103">
        <v>2</v>
      </c>
      <c r="M69" s="103">
        <v>2.5</v>
      </c>
      <c r="N69" s="91">
        <v>3</v>
      </c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191"/>
      <c r="AT69" s="191"/>
      <c r="AU69" s="191"/>
      <c r="AV69" s="191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344"/>
      <c r="BI69" s="344"/>
      <c r="BJ69" s="344"/>
      <c r="BK69" s="344"/>
      <c r="BL69" s="344"/>
    </row>
    <row r="70" spans="1:64" ht="15">
      <c r="A70" s="142" t="s">
        <v>1474</v>
      </c>
      <c r="B70" s="11">
        <v>1.3055555555666667</v>
      </c>
      <c r="C70" s="142"/>
      <c r="D70" s="11">
        <v>1.5</v>
      </c>
      <c r="E70" s="11">
        <v>2</v>
      </c>
      <c r="F70" s="9">
        <v>3</v>
      </c>
      <c r="G70" s="142"/>
      <c r="H70" s="11">
        <v>0.66666666669999997</v>
      </c>
      <c r="I70" s="11">
        <v>1.5</v>
      </c>
      <c r="J70" s="9">
        <v>6</v>
      </c>
      <c r="K70" s="359"/>
      <c r="L70" s="11">
        <v>1.75</v>
      </c>
      <c r="M70" s="11">
        <v>2.5</v>
      </c>
      <c r="N70" s="9">
        <v>6</v>
      </c>
      <c r="O70" s="142"/>
      <c r="P70" s="191"/>
      <c r="Q70" s="191"/>
      <c r="R70" s="191"/>
      <c r="S70" s="191"/>
      <c r="T70" s="191"/>
      <c r="U70" s="191"/>
      <c r="V70" s="191"/>
      <c r="W70" s="191"/>
      <c r="X70" s="191"/>
      <c r="Y70" s="191"/>
      <c r="Z70" s="191"/>
      <c r="AA70" s="191"/>
      <c r="AB70" s="191"/>
      <c r="AC70" s="191"/>
      <c r="AD70" s="191"/>
      <c r="AE70" s="191"/>
      <c r="AF70" s="191"/>
      <c r="AG70" s="191"/>
      <c r="AH70" s="191"/>
      <c r="AI70" s="191"/>
      <c r="AJ70" s="191"/>
      <c r="AK70" s="191"/>
      <c r="AL70" s="191"/>
      <c r="AM70" s="191"/>
      <c r="AN70" s="191"/>
      <c r="AO70" s="191"/>
      <c r="AP70" s="191"/>
      <c r="AQ70" s="191"/>
      <c r="AR70" s="191"/>
      <c r="AS70" s="191"/>
      <c r="AT70" s="191"/>
      <c r="AU70" s="191"/>
      <c r="AV70" s="191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344"/>
      <c r="BI70" s="344"/>
      <c r="BJ70" s="344"/>
      <c r="BK70" s="344"/>
      <c r="BL70" s="344"/>
    </row>
    <row r="71" spans="1:64" ht="14">
      <c r="A71" s="4" t="s">
        <v>73</v>
      </c>
      <c r="B71" s="11">
        <v>1.3055555555666667</v>
      </c>
      <c r="C71" s="11"/>
      <c r="D71" s="11">
        <v>1.5</v>
      </c>
      <c r="E71" s="11">
        <v>2</v>
      </c>
      <c r="F71" s="9">
        <v>3</v>
      </c>
      <c r="G71" s="11"/>
      <c r="H71" s="11">
        <v>1.25</v>
      </c>
      <c r="I71" s="11">
        <v>1.5</v>
      </c>
      <c r="J71" s="9">
        <v>2</v>
      </c>
      <c r="K71" s="11"/>
      <c r="L71" s="11">
        <v>1.1666666667000001</v>
      </c>
      <c r="M71" s="11">
        <v>1.5</v>
      </c>
      <c r="N71" s="9">
        <v>3</v>
      </c>
      <c r="O71" s="4"/>
      <c r="P71"/>
      <c r="Q71"/>
      <c r="R71" s="344"/>
      <c r="S71" s="344"/>
      <c r="T71" s="344"/>
      <c r="U71" s="344"/>
      <c r="V71" s="344"/>
      <c r="W71" s="344"/>
      <c r="X71" s="344"/>
      <c r="Y71" s="344"/>
      <c r="Z71" s="344"/>
      <c r="AA71" s="344"/>
      <c r="AB71" s="344"/>
      <c r="AC71" s="344"/>
      <c r="AD71" s="344"/>
      <c r="AE71" s="344"/>
      <c r="AF71" s="344"/>
      <c r="AG71" s="344"/>
      <c r="AH71" s="344"/>
      <c r="AI71" s="344"/>
      <c r="AJ71" s="344"/>
      <c r="AK71" s="344"/>
      <c r="AL71" s="344"/>
      <c r="AM71" s="344"/>
      <c r="AN71" s="344"/>
      <c r="AO71" s="344"/>
      <c r="AP71" s="344"/>
      <c r="AQ71" s="344"/>
      <c r="AR71" s="344"/>
      <c r="AS71" s="344"/>
      <c r="AT71" s="344"/>
      <c r="AU71" s="344"/>
      <c r="AV71" s="344"/>
      <c r="AW71" s="344"/>
      <c r="AX71" s="344"/>
      <c r="AY71" s="344"/>
      <c r="AZ71" s="344"/>
      <c r="BA71" s="344"/>
      <c r="BB71" s="344"/>
      <c r="BC71" s="344"/>
      <c r="BD71" s="344"/>
      <c r="BE71" s="344"/>
      <c r="BF71" s="344"/>
      <c r="BG71" s="344"/>
      <c r="BH71" s="344"/>
      <c r="BI71" s="344"/>
      <c r="BJ71" s="344"/>
      <c r="BK71" s="344"/>
      <c r="BL71" s="344"/>
    </row>
    <row r="72" spans="1:64" ht="14">
      <c r="A72" s="4" t="s">
        <v>64</v>
      </c>
      <c r="B72" s="11">
        <v>1.3055555555666667</v>
      </c>
      <c r="C72" s="55"/>
      <c r="D72" s="11">
        <v>1.5</v>
      </c>
      <c r="E72" s="11">
        <v>2.5</v>
      </c>
      <c r="F72" s="9">
        <v>3</v>
      </c>
      <c r="G72" s="55"/>
      <c r="H72" s="11">
        <v>1.25</v>
      </c>
      <c r="I72" s="11">
        <v>1.5</v>
      </c>
      <c r="J72" s="9">
        <v>2</v>
      </c>
      <c r="K72" s="11"/>
      <c r="L72" s="11">
        <v>1.1666666667000001</v>
      </c>
      <c r="M72" s="11">
        <v>1.5</v>
      </c>
      <c r="N72" s="9">
        <v>3</v>
      </c>
      <c r="O72" s="11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4"/>
      <c r="AO72" s="4"/>
      <c r="AP72" s="4"/>
      <c r="AQ72" s="4"/>
      <c r="AR72" s="4"/>
      <c r="AS72" s="4"/>
      <c r="AT72" s="4"/>
      <c r="AU72" s="4"/>
      <c r="AV72" s="4"/>
      <c r="AW72" s="344"/>
      <c r="AX72" s="344"/>
      <c r="AY72" s="344"/>
      <c r="AZ72" s="344"/>
      <c r="BA72" s="344"/>
      <c r="BB72" s="344"/>
      <c r="BC72" s="344"/>
      <c r="BD72" s="344"/>
      <c r="BE72" s="344"/>
      <c r="BF72" s="344"/>
      <c r="BG72" s="344"/>
      <c r="BH72" s="191"/>
      <c r="BI72" s="191"/>
      <c r="BJ72" s="191"/>
      <c r="BK72" s="191"/>
      <c r="BL72" s="191"/>
    </row>
    <row r="73" spans="1:64" ht="14">
      <c r="A73" s="4" t="s">
        <v>373</v>
      </c>
      <c r="B73" s="54" t="s">
        <v>31</v>
      </c>
      <c r="C73" s="5"/>
      <c r="D73" s="11">
        <v>1.5</v>
      </c>
      <c r="E73" s="11">
        <v>2</v>
      </c>
      <c r="F73" s="9">
        <v>3</v>
      </c>
      <c r="G73" s="24"/>
      <c r="H73" s="11"/>
      <c r="I73" s="11"/>
      <c r="J73" s="9"/>
      <c r="K73" s="11"/>
      <c r="L73" s="11"/>
      <c r="M73" s="11"/>
      <c r="N73" s="9"/>
      <c r="O73" s="4"/>
      <c r="P73"/>
      <c r="Q73" s="344"/>
      <c r="R73" s="344"/>
      <c r="S73" s="344"/>
      <c r="T73" s="344"/>
      <c r="U73" s="344"/>
      <c r="V73" s="344"/>
      <c r="W73" s="344"/>
      <c r="X73" s="344"/>
      <c r="Y73" s="344"/>
      <c r="Z73" s="344"/>
      <c r="AA73" s="344"/>
      <c r="AB73" s="344"/>
      <c r="AC73" s="344"/>
      <c r="AD73" s="344"/>
      <c r="AE73" s="344"/>
      <c r="AF73" s="344"/>
      <c r="AG73" s="344"/>
      <c r="AH73" s="344"/>
      <c r="AI73" s="344"/>
      <c r="AJ73" s="344"/>
      <c r="AK73" s="344"/>
      <c r="AL73" s="344"/>
      <c r="AM73" s="344"/>
      <c r="AN73" s="344"/>
      <c r="AO73" s="344"/>
      <c r="AP73" s="344"/>
      <c r="AQ73" s="344"/>
      <c r="AR73" s="344"/>
      <c r="AS73" s="344"/>
      <c r="AT73" s="344"/>
      <c r="AU73" s="344"/>
      <c r="AV73" s="344"/>
      <c r="AW73" s="344"/>
      <c r="AX73" s="344"/>
      <c r="AY73" s="344"/>
      <c r="AZ73" s="344"/>
      <c r="BA73" s="344"/>
      <c r="BB73" s="344"/>
      <c r="BC73" s="344"/>
      <c r="BD73" s="344"/>
      <c r="BE73" s="344"/>
      <c r="BF73" s="344"/>
      <c r="BG73" s="344"/>
      <c r="BH73" s="344"/>
      <c r="BI73" s="344"/>
      <c r="BJ73" s="344"/>
      <c r="BK73" s="344"/>
      <c r="BL73" s="344"/>
    </row>
    <row r="74" spans="1:64" ht="14">
      <c r="A74" s="4" t="s">
        <v>81</v>
      </c>
      <c r="B74" s="54">
        <v>1.5</v>
      </c>
      <c r="C74" s="5"/>
      <c r="D74" s="11">
        <v>1.5</v>
      </c>
      <c r="E74" s="11">
        <v>2.5</v>
      </c>
      <c r="F74" s="9">
        <v>3</v>
      </c>
      <c r="G74" s="24"/>
      <c r="H74" s="11">
        <v>1.1666666667000001</v>
      </c>
      <c r="I74" s="11">
        <v>1.5</v>
      </c>
      <c r="J74" s="9">
        <v>3</v>
      </c>
      <c r="K74" s="11"/>
      <c r="L74" s="11">
        <v>1.8333333332999999</v>
      </c>
      <c r="M74" s="11">
        <v>2.5</v>
      </c>
      <c r="N74" s="9">
        <v>3</v>
      </c>
      <c r="O74" s="4"/>
      <c r="P74"/>
      <c r="Q74" s="344"/>
      <c r="R74" s="344"/>
      <c r="S74" s="344"/>
      <c r="T74" s="344"/>
      <c r="U74" s="344"/>
      <c r="V74" s="344"/>
      <c r="W74" s="344"/>
      <c r="X74" s="344"/>
      <c r="Y74" s="344"/>
      <c r="Z74" s="344"/>
      <c r="AA74" s="344"/>
      <c r="AB74" s="344"/>
      <c r="AC74" s="344"/>
      <c r="AD74" s="344"/>
      <c r="AE74" s="344"/>
      <c r="AF74" s="344"/>
      <c r="AG74" s="344"/>
      <c r="AH74" s="344"/>
      <c r="AI74" s="344"/>
      <c r="AJ74" s="344"/>
      <c r="AK74" s="344"/>
      <c r="AL74" s="344"/>
      <c r="AM74" s="344"/>
      <c r="AN74" s="344"/>
      <c r="AO74" s="344"/>
      <c r="AP74" s="344"/>
      <c r="AQ74" s="344"/>
      <c r="AR74" s="344"/>
      <c r="AS74" s="344"/>
      <c r="AT74" s="344"/>
      <c r="AU74" s="344"/>
      <c r="AV74" s="344"/>
      <c r="AW74" s="344"/>
      <c r="AX74" s="344"/>
      <c r="AY74" s="344"/>
      <c r="AZ74" s="344"/>
      <c r="BA74" s="344"/>
      <c r="BB74" s="344"/>
      <c r="BC74" s="344"/>
      <c r="BD74" s="344"/>
      <c r="BE74" s="344"/>
      <c r="BF74" s="344"/>
      <c r="BG74" s="344"/>
      <c r="BH74" s="344"/>
      <c r="BI74" s="344"/>
      <c r="BJ74" s="344"/>
      <c r="BK74" s="344"/>
      <c r="BL74" s="344"/>
    </row>
    <row r="75" spans="1:64" ht="14">
      <c r="A75" s="4" t="s">
        <v>54</v>
      </c>
      <c r="B75" s="11">
        <v>1.5</v>
      </c>
      <c r="C75" s="4"/>
      <c r="D75" s="11">
        <v>1.5</v>
      </c>
      <c r="E75" s="11">
        <v>2</v>
      </c>
      <c r="F75" s="9">
        <v>3</v>
      </c>
      <c r="G75" s="4"/>
      <c r="H75" s="11">
        <v>1</v>
      </c>
      <c r="I75" s="11">
        <v>1.5</v>
      </c>
      <c r="J75" s="9">
        <v>3</v>
      </c>
      <c r="K75" s="11"/>
      <c r="L75" s="11">
        <v>2</v>
      </c>
      <c r="M75" s="11">
        <v>2</v>
      </c>
      <c r="N75" s="9">
        <v>3</v>
      </c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191"/>
      <c r="AX75" s="191"/>
      <c r="AY75" s="191"/>
      <c r="AZ75" s="191"/>
      <c r="BA75" s="191"/>
      <c r="BB75" s="191"/>
      <c r="BC75" s="191"/>
      <c r="BD75" s="191"/>
      <c r="BE75" s="191"/>
      <c r="BF75" s="191"/>
      <c r="BG75" s="191"/>
      <c r="BH75" s="191"/>
      <c r="BI75" s="191"/>
      <c r="BJ75" s="191"/>
      <c r="BK75" s="191"/>
      <c r="BL75" s="191"/>
    </row>
    <row r="76" spans="1:64" ht="14">
      <c r="A76" s="4" t="s">
        <v>59</v>
      </c>
      <c r="B76" s="11">
        <v>1.2777777777666668</v>
      </c>
      <c r="C76" s="4"/>
      <c r="D76" s="11">
        <v>1.5</v>
      </c>
      <c r="E76" s="11">
        <v>2</v>
      </c>
      <c r="F76" s="9">
        <v>3</v>
      </c>
      <c r="G76" s="4"/>
      <c r="H76" s="11">
        <v>0.83333333330000003</v>
      </c>
      <c r="I76" s="11">
        <v>1</v>
      </c>
      <c r="J76" s="9">
        <v>3</v>
      </c>
      <c r="K76" s="11"/>
      <c r="L76" s="11">
        <v>1.5</v>
      </c>
      <c r="M76" s="11">
        <v>2.5</v>
      </c>
      <c r="N76" s="9">
        <v>3</v>
      </c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191"/>
      <c r="AX76" s="191"/>
      <c r="AY76" s="191"/>
      <c r="AZ76" s="191"/>
      <c r="BA76" s="191"/>
      <c r="BB76" s="191"/>
      <c r="BC76" s="191"/>
      <c r="BD76" s="191"/>
      <c r="BE76" s="191"/>
      <c r="BF76" s="191"/>
      <c r="BG76" s="191"/>
      <c r="BH76" s="4"/>
      <c r="BI76" s="4"/>
      <c r="BJ76" s="4"/>
      <c r="BK76" s="4"/>
      <c r="BL76" s="4"/>
    </row>
    <row r="77" spans="1:64" ht="14">
      <c r="A77" s="142" t="s">
        <v>48</v>
      </c>
      <c r="B77" s="11">
        <v>1.6666666666666667</v>
      </c>
      <c r="C77" s="142"/>
      <c r="D77" s="11">
        <v>1.5</v>
      </c>
      <c r="E77" s="11">
        <v>2</v>
      </c>
      <c r="F77" s="9">
        <v>3</v>
      </c>
      <c r="G77" s="142"/>
      <c r="H77" s="11">
        <v>1.6666666667000001</v>
      </c>
      <c r="I77" s="11">
        <v>2.5</v>
      </c>
      <c r="J77" s="9">
        <v>3</v>
      </c>
      <c r="K77" s="359"/>
      <c r="L77" s="11">
        <v>1.8333333332999999</v>
      </c>
      <c r="M77" s="11">
        <v>2</v>
      </c>
      <c r="N77" s="9">
        <v>3</v>
      </c>
      <c r="O77" s="142"/>
      <c r="P77" s="191"/>
      <c r="Q77" s="191"/>
      <c r="R77" s="191"/>
      <c r="S77" s="191"/>
      <c r="T77" s="191"/>
      <c r="U77" s="191"/>
      <c r="V77" s="191"/>
      <c r="W77" s="191"/>
      <c r="X77" s="191"/>
      <c r="Y77" s="191"/>
      <c r="Z77" s="191"/>
      <c r="AA77" s="191"/>
      <c r="AB77" s="191"/>
      <c r="AC77" s="191"/>
      <c r="AD77" s="191"/>
      <c r="AE77" s="191"/>
      <c r="AF77" s="191"/>
      <c r="AG77" s="191"/>
      <c r="AH77" s="191"/>
      <c r="AI77" s="191"/>
      <c r="AJ77" s="191"/>
      <c r="AK77" s="191"/>
      <c r="AL77" s="191"/>
      <c r="AM77" s="191"/>
      <c r="AN77" s="49"/>
      <c r="AO77" s="49"/>
      <c r="AP77" s="49"/>
      <c r="AQ77" s="49"/>
      <c r="AR77" s="49"/>
      <c r="AS77" s="344"/>
      <c r="AT77" s="344"/>
      <c r="AU77" s="344"/>
      <c r="AV77" s="344"/>
      <c r="AW77" s="344"/>
      <c r="AX77" s="344"/>
      <c r="AY77" s="344"/>
      <c r="AZ77" s="344"/>
      <c r="BA77" s="344"/>
      <c r="BB77" s="344"/>
      <c r="BC77" s="344"/>
      <c r="BD77" s="344"/>
      <c r="BE77" s="344"/>
      <c r="BF77" s="344"/>
      <c r="BG77" s="344"/>
      <c r="BH77" s="344"/>
      <c r="BI77" s="344"/>
      <c r="BJ77" s="344"/>
      <c r="BK77" s="344"/>
      <c r="BL77" s="344"/>
    </row>
    <row r="78" spans="1:64" ht="14">
      <c r="A78" s="4" t="s">
        <v>1408</v>
      </c>
      <c r="B78" s="11" t="s">
        <v>31</v>
      </c>
      <c r="C78" s="11"/>
      <c r="D78" s="11">
        <v>1.5</v>
      </c>
      <c r="E78" s="11">
        <v>1.5</v>
      </c>
      <c r="F78" s="9">
        <v>3</v>
      </c>
      <c r="G78" s="11"/>
      <c r="H78" s="11"/>
      <c r="I78" s="11"/>
      <c r="J78" s="9"/>
      <c r="K78" s="11"/>
      <c r="L78" s="11"/>
      <c r="M78" s="11"/>
      <c r="N78" s="9"/>
      <c r="O78" s="4"/>
      <c r="P78"/>
      <c r="Q78"/>
      <c r="R78" s="344"/>
      <c r="S78" s="344"/>
      <c r="T78" s="344"/>
      <c r="U78" s="344"/>
      <c r="V78" s="344"/>
      <c r="W78" s="344"/>
      <c r="X78" s="344"/>
      <c r="Y78" s="344"/>
      <c r="Z78" s="344"/>
      <c r="AA78" s="344"/>
      <c r="AB78" s="344"/>
      <c r="AC78" s="344"/>
      <c r="AD78" s="344"/>
      <c r="AE78" s="344"/>
      <c r="AF78" s="344"/>
      <c r="AG78" s="344"/>
      <c r="AH78" s="344"/>
      <c r="AI78" s="344"/>
      <c r="AJ78" s="344"/>
      <c r="AK78" s="344"/>
      <c r="AL78" s="344"/>
      <c r="AM78" s="344"/>
      <c r="AN78" s="344"/>
      <c r="AO78" s="344"/>
      <c r="AP78" s="344"/>
      <c r="AQ78" s="344"/>
      <c r="AR78" s="344"/>
      <c r="AS78" s="344"/>
      <c r="AT78" s="344"/>
      <c r="AU78" s="344"/>
      <c r="AV78" s="344"/>
      <c r="AW78" s="344"/>
      <c r="AX78" s="344"/>
      <c r="AY78" s="344"/>
      <c r="AZ78" s="344"/>
      <c r="BA78" s="344"/>
      <c r="BB78" s="344"/>
      <c r="BC78" s="344"/>
      <c r="BD78" s="344"/>
      <c r="BE78" s="344"/>
      <c r="BF78" s="344"/>
      <c r="BG78" s="344"/>
      <c r="BH78" s="344"/>
      <c r="BI78" s="344"/>
      <c r="BJ78" s="344"/>
      <c r="BK78" s="344"/>
      <c r="BL78" s="344"/>
    </row>
    <row r="79" spans="1:64" ht="14">
      <c r="A79" s="4" t="s">
        <v>122</v>
      </c>
      <c r="B79" s="11" t="s">
        <v>31</v>
      </c>
      <c r="C79" s="11"/>
      <c r="D79" s="11">
        <v>1.5</v>
      </c>
      <c r="E79" s="11">
        <v>2</v>
      </c>
      <c r="F79" s="9">
        <v>3</v>
      </c>
      <c r="G79" s="11"/>
      <c r="H79" s="11"/>
      <c r="I79" s="11"/>
      <c r="J79" s="9"/>
      <c r="K79" s="11"/>
      <c r="L79" s="11"/>
      <c r="M79" s="11"/>
      <c r="N79" s="9"/>
      <c r="O79" s="4"/>
      <c r="P79"/>
      <c r="Q79"/>
      <c r="R79" s="344"/>
      <c r="S79" s="344"/>
      <c r="T79" s="344"/>
      <c r="U79" s="344"/>
      <c r="V79" s="344"/>
      <c r="W79" s="344"/>
      <c r="X79" s="344"/>
      <c r="Y79" s="344"/>
      <c r="Z79" s="344"/>
      <c r="AA79" s="344"/>
      <c r="AB79" s="344"/>
      <c r="AC79" s="344"/>
      <c r="AD79" s="344"/>
      <c r="AE79" s="344"/>
      <c r="AF79" s="344"/>
      <c r="AG79" s="344"/>
      <c r="AH79" s="344"/>
      <c r="AI79" s="344"/>
      <c r="AJ79" s="344"/>
      <c r="AK79" s="344"/>
      <c r="AL79" s="344"/>
      <c r="AM79" s="344"/>
      <c r="AN79" s="344"/>
      <c r="AO79" s="344"/>
      <c r="AP79" s="344"/>
      <c r="AQ79" s="344"/>
      <c r="AR79" s="344"/>
      <c r="AS79" s="344"/>
      <c r="AT79" s="344"/>
      <c r="AU79" s="344"/>
      <c r="AV79" s="344"/>
      <c r="AW79" s="344"/>
      <c r="AX79" s="344"/>
      <c r="AY79" s="344"/>
      <c r="AZ79" s="344"/>
      <c r="BA79" s="344"/>
      <c r="BB79" s="344"/>
      <c r="BC79" s="344"/>
      <c r="BD79" s="344"/>
      <c r="BE79" s="344"/>
      <c r="BF79" s="344"/>
      <c r="BG79" s="344"/>
      <c r="BH79" s="344"/>
      <c r="BI79" s="344"/>
      <c r="BJ79" s="344"/>
      <c r="BK79" s="344"/>
      <c r="BL79" s="344"/>
    </row>
    <row r="80" spans="1:64" ht="14">
      <c r="A80" s="4" t="s">
        <v>126</v>
      </c>
      <c r="B80" s="54" t="s">
        <v>31</v>
      </c>
      <c r="C80" s="5"/>
      <c r="D80" s="11">
        <v>1.5</v>
      </c>
      <c r="E80" s="11">
        <v>1.5</v>
      </c>
      <c r="F80" s="9">
        <v>3</v>
      </c>
      <c r="G80" s="24"/>
      <c r="H80" s="11"/>
      <c r="I80" s="11"/>
      <c r="J80" s="9"/>
      <c r="K80" s="11"/>
      <c r="L80" s="11"/>
      <c r="M80" s="11"/>
      <c r="N80" s="9"/>
      <c r="O80" s="4"/>
      <c r="P80"/>
      <c r="Q80" s="344"/>
      <c r="R80" s="344"/>
      <c r="S80" s="344"/>
      <c r="T80" s="344"/>
      <c r="U80" s="344"/>
      <c r="V80" s="344"/>
      <c r="W80" s="344"/>
      <c r="X80" s="344"/>
      <c r="Y80" s="344"/>
      <c r="Z80" s="344"/>
      <c r="AA80" s="344"/>
      <c r="AB80" s="344"/>
      <c r="AC80" s="344"/>
      <c r="AD80" s="344"/>
      <c r="AE80" s="344"/>
      <c r="AF80" s="344"/>
      <c r="AG80" s="344"/>
      <c r="AH80" s="344"/>
      <c r="AI80" s="344"/>
      <c r="AJ80" s="344"/>
      <c r="AK80" s="344"/>
      <c r="AL80" s="344"/>
      <c r="AM80" s="344"/>
      <c r="AN80" s="344"/>
      <c r="AO80" s="344"/>
      <c r="AP80" s="344"/>
      <c r="AQ80" s="344"/>
      <c r="AR80" s="344"/>
      <c r="AS80" s="344"/>
      <c r="AT80" s="344"/>
      <c r="AU80" s="344"/>
      <c r="AV80" s="344"/>
      <c r="AW80" s="344"/>
      <c r="AX80" s="344"/>
      <c r="AY80" s="344"/>
      <c r="AZ80" s="344"/>
      <c r="BA80" s="344"/>
      <c r="BB80" s="344"/>
      <c r="BC80" s="344"/>
      <c r="BD80" s="344"/>
      <c r="BE80" s="344"/>
      <c r="BF80" s="344"/>
      <c r="BG80" s="344"/>
      <c r="BH80" s="344"/>
      <c r="BI80" s="344"/>
      <c r="BJ80" s="344"/>
      <c r="BK80" s="344"/>
      <c r="BL80" s="344"/>
    </row>
    <row r="81" spans="1:64" ht="14">
      <c r="A81" s="4" t="s">
        <v>134</v>
      </c>
      <c r="B81" s="11" t="s">
        <v>31</v>
      </c>
      <c r="C81" s="11"/>
      <c r="D81" s="11">
        <v>1.5</v>
      </c>
      <c r="E81" s="11">
        <v>2.5</v>
      </c>
      <c r="F81" s="9">
        <v>3</v>
      </c>
      <c r="G81" s="11"/>
      <c r="H81" s="11"/>
      <c r="I81" s="11"/>
      <c r="J81" s="9"/>
      <c r="K81" s="11"/>
      <c r="L81" s="11"/>
      <c r="M81" s="11"/>
      <c r="N81" s="9"/>
      <c r="O81" s="11"/>
      <c r="P81" s="344"/>
      <c r="Q81" s="344"/>
      <c r="R81" s="344"/>
      <c r="S81" s="344"/>
      <c r="T81" s="344"/>
      <c r="U81" s="344"/>
      <c r="V81" s="344"/>
      <c r="W81" s="344"/>
      <c r="X81" s="344"/>
      <c r="Y81" s="344"/>
      <c r="Z81" s="344"/>
      <c r="AA81" s="344"/>
      <c r="AB81" s="344"/>
      <c r="AC81" s="344"/>
      <c r="AD81" s="344"/>
      <c r="AE81" s="344"/>
      <c r="AF81" s="344"/>
      <c r="AG81" s="344"/>
      <c r="AH81" s="344"/>
      <c r="AI81" s="344"/>
      <c r="AJ81" s="344"/>
      <c r="AK81" s="344"/>
      <c r="AL81" s="344"/>
      <c r="AM81" s="344"/>
      <c r="AN81" s="49"/>
      <c r="AO81" s="49"/>
      <c r="AP81" s="49"/>
      <c r="AQ81" s="49"/>
      <c r="AR81" s="49"/>
      <c r="AS81"/>
      <c r="AT81"/>
      <c r="AU81"/>
      <c r="AV81"/>
      <c r="AW81" s="344"/>
      <c r="AX81" s="344"/>
      <c r="AY81" s="344"/>
      <c r="AZ81" s="344"/>
      <c r="BA81" s="344"/>
      <c r="BB81" s="344"/>
      <c r="BC81" s="344"/>
      <c r="BD81" s="344"/>
      <c r="BE81" s="344"/>
      <c r="BF81" s="344"/>
      <c r="BG81" s="344"/>
    </row>
    <row r="82" spans="1:64" ht="14">
      <c r="A82" s="4" t="s">
        <v>298</v>
      </c>
      <c r="B82" s="54" t="s">
        <v>31</v>
      </c>
      <c r="C82" s="5"/>
      <c r="D82" s="11">
        <v>1.5</v>
      </c>
      <c r="E82" s="11">
        <v>1.5</v>
      </c>
      <c r="F82" s="9">
        <v>3</v>
      </c>
      <c r="G82" s="24"/>
      <c r="H82" s="11"/>
      <c r="I82" s="11"/>
      <c r="J82" s="9"/>
      <c r="K82" s="11"/>
      <c r="L82" s="11"/>
      <c r="M82" s="11"/>
      <c r="N82" s="9"/>
      <c r="O82" s="4"/>
      <c r="P82"/>
      <c r="Q82" s="344"/>
      <c r="R82" s="344"/>
      <c r="S82" s="344"/>
      <c r="T82" s="344"/>
      <c r="U82" s="344"/>
      <c r="V82" s="344"/>
      <c r="W82" s="344"/>
      <c r="X82" s="344"/>
      <c r="Y82" s="344"/>
      <c r="Z82" s="344"/>
      <c r="AA82" s="344"/>
      <c r="AB82" s="344"/>
      <c r="AC82" s="344"/>
      <c r="AD82" s="344"/>
      <c r="AE82" s="344"/>
      <c r="AF82" s="344"/>
      <c r="AG82" s="344"/>
      <c r="AH82" s="344"/>
      <c r="AI82" s="344"/>
      <c r="AJ82" s="344"/>
      <c r="AK82" s="344"/>
      <c r="AL82" s="344"/>
      <c r="AM82" s="344"/>
      <c r="AN82" s="344"/>
      <c r="AO82" s="344"/>
      <c r="AP82" s="344"/>
      <c r="AQ82" s="344"/>
      <c r="AR82" s="344"/>
      <c r="AS82" s="344"/>
      <c r="AT82" s="344"/>
      <c r="AU82" s="344"/>
      <c r="AV82" s="344"/>
      <c r="AW82" s="344"/>
      <c r="AX82" s="344"/>
      <c r="AY82" s="344"/>
      <c r="AZ82" s="344"/>
      <c r="BA82" s="344"/>
      <c r="BB82" s="344"/>
      <c r="BC82" s="344"/>
      <c r="BD82" s="344"/>
      <c r="BE82" s="344"/>
      <c r="BF82" s="344"/>
      <c r="BG82" s="344"/>
    </row>
    <row r="83" spans="1:64" ht="14">
      <c r="A83" s="4" t="s">
        <v>136</v>
      </c>
      <c r="B83" s="54" t="s">
        <v>31</v>
      </c>
      <c r="C83" s="5"/>
      <c r="D83" s="11">
        <v>1.5</v>
      </c>
      <c r="E83" s="11">
        <v>1.5</v>
      </c>
      <c r="F83" s="9">
        <v>3</v>
      </c>
      <c r="G83" s="24"/>
      <c r="H83" s="11"/>
      <c r="I83" s="11"/>
      <c r="J83" s="9"/>
      <c r="K83" s="11"/>
      <c r="L83" s="11"/>
      <c r="M83" s="11"/>
      <c r="N83" s="9"/>
      <c r="O83" s="4"/>
      <c r="P83"/>
      <c r="Q83" s="344"/>
      <c r="R83" s="344"/>
      <c r="S83" s="344"/>
      <c r="T83" s="344"/>
      <c r="U83" s="344"/>
      <c r="V83" s="344"/>
      <c r="W83" s="344"/>
      <c r="X83" s="344"/>
      <c r="Y83" s="344"/>
      <c r="Z83" s="344"/>
      <c r="AA83" s="344"/>
      <c r="AB83" s="344"/>
      <c r="AC83" s="344"/>
      <c r="AD83" s="344"/>
      <c r="AE83" s="344"/>
      <c r="AF83" s="344"/>
      <c r="AG83" s="344"/>
      <c r="AH83" s="344"/>
      <c r="AI83" s="344"/>
      <c r="AJ83" s="344"/>
      <c r="AK83" s="344"/>
      <c r="AL83" s="344"/>
      <c r="AM83" s="344"/>
      <c r="AN83" s="344"/>
      <c r="AO83" s="344"/>
      <c r="AP83" s="344"/>
      <c r="AQ83" s="344"/>
      <c r="AR83" s="344"/>
      <c r="AS83" s="344"/>
      <c r="AT83" s="344"/>
      <c r="AU83" s="344"/>
      <c r="AV83" s="344"/>
      <c r="AW83" s="344"/>
      <c r="AX83" s="344"/>
      <c r="AY83" s="344"/>
      <c r="AZ83" s="344"/>
      <c r="BA83" s="344"/>
      <c r="BB83" s="344"/>
      <c r="BC83" s="344"/>
      <c r="BD83" s="344"/>
      <c r="BE83" s="344"/>
      <c r="BF83" s="344"/>
      <c r="BG83" s="344"/>
    </row>
    <row r="84" spans="1:64" ht="14">
      <c r="A84" s="4" t="s">
        <v>121</v>
      </c>
      <c r="B84" s="54" t="s">
        <v>31</v>
      </c>
      <c r="C84" s="5"/>
      <c r="D84" s="11">
        <v>1.5</v>
      </c>
      <c r="E84" s="11">
        <v>2</v>
      </c>
      <c r="F84" s="9">
        <v>3</v>
      </c>
      <c r="G84" s="24"/>
      <c r="H84" s="11"/>
      <c r="I84" s="11"/>
      <c r="J84" s="9"/>
      <c r="K84" s="11"/>
      <c r="L84" s="11"/>
      <c r="M84" s="11"/>
      <c r="N84" s="9"/>
      <c r="O84" s="4"/>
      <c r="P84"/>
      <c r="Q84" s="344"/>
      <c r="R84" s="344"/>
      <c r="S84" s="344"/>
      <c r="T84" s="344"/>
      <c r="U84" s="344"/>
      <c r="V84" s="344"/>
      <c r="W84" s="344"/>
      <c r="X84" s="344"/>
      <c r="Y84" s="344"/>
      <c r="Z84" s="344"/>
      <c r="AA84" s="344"/>
      <c r="AB84" s="344"/>
      <c r="AC84" s="344"/>
      <c r="AD84" s="344"/>
      <c r="AE84" s="344"/>
      <c r="AF84" s="344"/>
      <c r="AG84" s="344"/>
      <c r="AH84" s="344"/>
      <c r="AI84" s="344"/>
      <c r="AJ84" s="344"/>
      <c r="AK84" s="344"/>
      <c r="AL84" s="344"/>
      <c r="AM84" s="344"/>
      <c r="AN84" s="344"/>
      <c r="AO84" s="344"/>
      <c r="AP84" s="344"/>
      <c r="AQ84" s="344"/>
      <c r="AR84" s="344"/>
      <c r="AS84" s="344"/>
      <c r="AT84" s="344"/>
      <c r="AU84" s="344"/>
      <c r="AV84" s="344"/>
      <c r="AW84" s="344"/>
      <c r="AX84" s="344"/>
      <c r="AY84" s="344"/>
      <c r="AZ84" s="344"/>
      <c r="BA84" s="344"/>
      <c r="BB84" s="344"/>
      <c r="BC84" s="344"/>
      <c r="BD84" s="344"/>
      <c r="BE84" s="344"/>
      <c r="BF84" s="344"/>
      <c r="BG84" s="344"/>
    </row>
    <row r="85" spans="1:64" ht="14">
      <c r="A85" s="4" t="s">
        <v>168</v>
      </c>
      <c r="B85" s="11">
        <v>1.5000000000333333</v>
      </c>
      <c r="C85" s="4"/>
      <c r="D85" s="11">
        <v>1.6666666667000001</v>
      </c>
      <c r="E85" s="11">
        <v>2</v>
      </c>
      <c r="F85" s="9">
        <v>3</v>
      </c>
      <c r="G85" s="4"/>
      <c r="H85" s="11">
        <v>1.1666666667000001</v>
      </c>
      <c r="I85" s="11">
        <v>2</v>
      </c>
      <c r="J85" s="9">
        <v>3</v>
      </c>
      <c r="K85" s="11"/>
      <c r="L85" s="11">
        <v>1.6666666667000001</v>
      </c>
      <c r="M85" s="11">
        <v>2.5</v>
      </c>
      <c r="N85" s="9">
        <v>3</v>
      </c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191"/>
      <c r="AT85" s="191"/>
      <c r="AU85" s="191"/>
      <c r="AV85" s="191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</row>
    <row r="86" spans="1:64" ht="14">
      <c r="A86" s="4" t="s">
        <v>56</v>
      </c>
      <c r="B86" s="11">
        <v>1.6111111111333336</v>
      </c>
      <c r="C86" s="4"/>
      <c r="D86" s="11">
        <v>1.6666666667000001</v>
      </c>
      <c r="E86" s="11">
        <v>2</v>
      </c>
      <c r="F86" s="9">
        <v>3</v>
      </c>
      <c r="G86" s="4"/>
      <c r="H86" s="11">
        <v>1.6666666667000001</v>
      </c>
      <c r="I86" s="11">
        <v>2</v>
      </c>
      <c r="J86" s="9">
        <v>3</v>
      </c>
      <c r="K86" s="11"/>
      <c r="L86" s="11">
        <v>1.5</v>
      </c>
      <c r="M86" s="11">
        <v>1.5</v>
      </c>
      <c r="N86" s="9">
        <v>3</v>
      </c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191"/>
      <c r="AT86" s="191"/>
      <c r="AU86" s="191"/>
      <c r="AV86" s="191"/>
      <c r="AW86" s="344"/>
      <c r="AX86" s="344"/>
      <c r="AY86" s="344"/>
      <c r="AZ86" s="344"/>
      <c r="BA86" s="344"/>
      <c r="BB86" s="344"/>
      <c r="BC86" s="344"/>
      <c r="BD86" s="344"/>
      <c r="BE86" s="344"/>
      <c r="BF86" s="344"/>
      <c r="BG86" s="344"/>
      <c r="BH86" s="4"/>
      <c r="BI86" s="4"/>
      <c r="BJ86" s="4"/>
      <c r="BK86" s="4"/>
      <c r="BL86" s="4"/>
    </row>
    <row r="87" spans="1:64" ht="14">
      <c r="A87" s="4" t="s">
        <v>1436</v>
      </c>
      <c r="B87" s="54" t="s">
        <v>31</v>
      </c>
      <c r="C87" s="5"/>
      <c r="D87" s="11">
        <v>1.6666666667000001</v>
      </c>
      <c r="E87" s="11">
        <v>2</v>
      </c>
      <c r="F87" s="9">
        <v>3</v>
      </c>
      <c r="G87" s="24"/>
      <c r="H87" s="11"/>
      <c r="I87" s="11"/>
      <c r="J87" s="9"/>
      <c r="K87" s="11"/>
      <c r="L87" s="11"/>
      <c r="M87" s="11"/>
      <c r="N87" s="9"/>
      <c r="O87" s="4"/>
      <c r="P87"/>
      <c r="Q87" s="344"/>
      <c r="R87" s="344"/>
      <c r="S87" s="344"/>
      <c r="T87" s="344"/>
      <c r="U87" s="344"/>
      <c r="V87" s="344"/>
      <c r="W87" s="344"/>
      <c r="X87" s="344"/>
      <c r="Y87" s="344"/>
      <c r="Z87" s="344"/>
      <c r="AA87" s="344"/>
      <c r="AB87" s="344"/>
      <c r="AC87" s="344"/>
      <c r="AD87" s="344"/>
      <c r="AE87" s="344"/>
      <c r="AF87" s="344"/>
      <c r="AG87" s="344"/>
      <c r="AH87" s="344"/>
      <c r="AI87" s="344"/>
      <c r="AJ87" s="344"/>
      <c r="AK87" s="344"/>
      <c r="AL87" s="344"/>
      <c r="AM87" s="344"/>
      <c r="AN87" s="344"/>
      <c r="AO87" s="344"/>
      <c r="AP87" s="344"/>
      <c r="AQ87" s="344"/>
      <c r="AR87" s="344"/>
      <c r="AS87" s="344"/>
      <c r="AT87" s="344"/>
      <c r="AU87" s="344"/>
      <c r="AV87" s="344"/>
      <c r="AW87" s="344"/>
      <c r="AX87" s="344"/>
      <c r="AY87" s="344"/>
      <c r="AZ87" s="344"/>
      <c r="BA87" s="344"/>
      <c r="BB87" s="344"/>
      <c r="BC87" s="344"/>
      <c r="BD87" s="344"/>
      <c r="BE87" s="344"/>
      <c r="BF87" s="344"/>
      <c r="BG87" s="344"/>
      <c r="BH87" s="344"/>
      <c r="BI87" s="344"/>
      <c r="BJ87" s="344"/>
      <c r="BK87" s="344"/>
      <c r="BL87" s="344"/>
    </row>
    <row r="88" spans="1:64" ht="14">
      <c r="A88" s="4" t="s">
        <v>211</v>
      </c>
      <c r="B88" s="11">
        <v>1.9444444444333335</v>
      </c>
      <c r="C88" s="11"/>
      <c r="D88" s="11">
        <v>1.6666666667000001</v>
      </c>
      <c r="E88" s="11">
        <v>2</v>
      </c>
      <c r="F88" s="9">
        <v>3</v>
      </c>
      <c r="G88" s="11"/>
      <c r="H88" s="11">
        <v>1.8333333332999999</v>
      </c>
      <c r="I88" s="11">
        <v>2.5</v>
      </c>
      <c r="J88" s="9">
        <v>3</v>
      </c>
      <c r="K88" s="11"/>
      <c r="L88" s="11">
        <v>2.3333333333000001</v>
      </c>
      <c r="M88" s="11">
        <v>3</v>
      </c>
      <c r="N88" s="9">
        <v>3</v>
      </c>
      <c r="O88" s="4"/>
      <c r="P88"/>
      <c r="Q88"/>
      <c r="R88" s="344"/>
      <c r="S88" s="344"/>
      <c r="T88" s="344"/>
      <c r="U88" s="344"/>
      <c r="V88" s="344"/>
      <c r="W88" s="344"/>
      <c r="X88" s="344"/>
      <c r="Y88" s="344"/>
      <c r="Z88" s="344"/>
      <c r="AA88" s="344"/>
      <c r="AB88" s="344"/>
      <c r="AC88" s="344"/>
      <c r="AD88" s="344"/>
      <c r="AE88" s="344"/>
      <c r="AF88" s="344"/>
      <c r="AG88" s="344"/>
      <c r="AH88" s="344"/>
      <c r="AI88" s="344"/>
      <c r="AJ88" s="344"/>
      <c r="AK88" s="344"/>
      <c r="AL88" s="344"/>
      <c r="AM88" s="344"/>
      <c r="AN88" s="344"/>
      <c r="AO88" s="344"/>
      <c r="AP88" s="344"/>
      <c r="AQ88" s="344"/>
      <c r="AR88" s="344"/>
      <c r="AS88" s="344"/>
      <c r="AT88" s="344"/>
      <c r="AU88" s="344"/>
      <c r="AV88" s="344"/>
      <c r="AW88" s="344"/>
      <c r="AX88" s="344"/>
      <c r="AY88" s="344"/>
      <c r="AZ88" s="344"/>
      <c r="BA88" s="344"/>
      <c r="BB88" s="344"/>
      <c r="BC88" s="344"/>
      <c r="BD88" s="344"/>
      <c r="BE88" s="344"/>
      <c r="BF88" s="344"/>
      <c r="BG88" s="344"/>
      <c r="BH88" s="4"/>
      <c r="BI88" s="4"/>
      <c r="BJ88" s="4"/>
      <c r="BK88" s="4"/>
      <c r="BL88" s="4"/>
    </row>
    <row r="89" spans="1:64" ht="14">
      <c r="A89" s="4" t="s">
        <v>141</v>
      </c>
      <c r="B89" s="54" t="s">
        <v>31</v>
      </c>
      <c r="C89" s="5"/>
      <c r="D89" s="11">
        <v>1.6666666667000001</v>
      </c>
      <c r="E89" s="11">
        <v>2</v>
      </c>
      <c r="F89" s="9">
        <v>3</v>
      </c>
      <c r="G89" s="24"/>
      <c r="H89" s="11"/>
      <c r="I89" s="11"/>
      <c r="J89" s="9"/>
      <c r="K89" s="11"/>
      <c r="L89" s="11"/>
      <c r="M89" s="11"/>
      <c r="N89" s="9"/>
      <c r="O89" s="4"/>
      <c r="P89"/>
      <c r="Q89" s="344"/>
      <c r="R89" s="344"/>
      <c r="S89" s="344"/>
      <c r="T89" s="344"/>
      <c r="U89" s="344"/>
      <c r="V89" s="344"/>
      <c r="W89" s="344"/>
      <c r="X89" s="344"/>
      <c r="Y89" s="344"/>
      <c r="Z89" s="344"/>
      <c r="AA89" s="344"/>
      <c r="AB89" s="344"/>
      <c r="AC89" s="344"/>
      <c r="AD89" s="344"/>
      <c r="AE89" s="344"/>
      <c r="AF89" s="344"/>
      <c r="AG89" s="344"/>
      <c r="AH89" s="344"/>
      <c r="AI89" s="344"/>
      <c r="AJ89" s="344"/>
      <c r="AK89" s="344"/>
      <c r="AL89" s="344"/>
      <c r="AM89" s="344"/>
      <c r="AN89" s="344"/>
      <c r="AO89" s="344"/>
      <c r="AP89" s="344"/>
      <c r="AQ89" s="344"/>
      <c r="AR89" s="344"/>
      <c r="AS89" s="344"/>
      <c r="AT89" s="344"/>
      <c r="AU89" s="344"/>
      <c r="AV89" s="344"/>
      <c r="AW89" s="344"/>
      <c r="AX89" s="344"/>
      <c r="AY89" s="344"/>
      <c r="AZ89" s="344"/>
      <c r="BA89" s="344"/>
      <c r="BB89" s="344"/>
      <c r="BC89" s="344"/>
      <c r="BD89" s="344"/>
      <c r="BE89" s="344"/>
      <c r="BF89" s="344"/>
      <c r="BG89" s="344"/>
    </row>
    <row r="90" spans="1:64" ht="14">
      <c r="A90" s="4" t="s">
        <v>1410</v>
      </c>
      <c r="B90" s="54" t="s">
        <v>31</v>
      </c>
      <c r="C90" s="5"/>
      <c r="D90" s="11">
        <v>1.6666666667000001</v>
      </c>
      <c r="E90" s="11">
        <v>2</v>
      </c>
      <c r="F90" s="9">
        <v>3</v>
      </c>
      <c r="G90" s="24"/>
      <c r="H90" s="11"/>
      <c r="I90" s="11"/>
      <c r="J90" s="9"/>
      <c r="K90" s="11"/>
      <c r="L90" s="11"/>
      <c r="M90" s="11"/>
      <c r="N90" s="9"/>
      <c r="O90" s="4"/>
      <c r="P90"/>
      <c r="Q90" s="344"/>
      <c r="R90" s="344"/>
      <c r="S90" s="344"/>
      <c r="T90" s="344"/>
      <c r="U90" s="344"/>
      <c r="V90" s="344"/>
      <c r="W90" s="344"/>
      <c r="X90" s="344"/>
      <c r="Y90" s="344"/>
      <c r="Z90" s="344"/>
      <c r="AA90" s="344"/>
      <c r="AB90" s="344"/>
      <c r="AC90" s="344"/>
      <c r="AD90" s="344"/>
      <c r="AE90" s="344"/>
      <c r="AF90" s="344"/>
      <c r="AG90" s="344"/>
      <c r="AH90" s="344"/>
      <c r="AI90" s="344"/>
      <c r="AJ90" s="344"/>
      <c r="AK90" s="344"/>
      <c r="AL90" s="344"/>
      <c r="AM90" s="344"/>
      <c r="AN90" s="344"/>
      <c r="AO90" s="344"/>
      <c r="AP90" s="344"/>
      <c r="AQ90" s="344"/>
      <c r="AR90" s="344"/>
      <c r="AS90" s="344"/>
      <c r="AT90" s="344"/>
      <c r="AU90" s="344"/>
      <c r="AV90" s="344"/>
      <c r="AW90" s="344"/>
      <c r="AX90" s="344"/>
      <c r="AY90" s="344"/>
      <c r="AZ90" s="344"/>
      <c r="BA90" s="344"/>
      <c r="BB90" s="344"/>
      <c r="BC90" s="344"/>
      <c r="BD90" s="344"/>
      <c r="BE90" s="344"/>
      <c r="BF90" s="344"/>
      <c r="BG90" s="344"/>
    </row>
    <row r="91" spans="1:64" ht="14">
      <c r="A91" s="55" t="s">
        <v>453</v>
      </c>
      <c r="B91" s="93" t="s">
        <v>31</v>
      </c>
      <c r="C91" s="93"/>
      <c r="D91" s="93">
        <v>1.6666666667000001</v>
      </c>
      <c r="E91" s="93">
        <v>2.5</v>
      </c>
      <c r="F91" s="358">
        <v>3</v>
      </c>
      <c r="G91" s="93"/>
      <c r="H91" s="93"/>
      <c r="I91" s="93"/>
      <c r="J91" s="358"/>
      <c r="K91" s="93"/>
      <c r="L91" s="93"/>
      <c r="M91" s="93"/>
      <c r="N91" s="358"/>
      <c r="O91" s="93"/>
    </row>
    <row r="92" spans="1:64" ht="14">
      <c r="A92" s="55" t="s">
        <v>454</v>
      </c>
      <c r="B92" s="54" t="s">
        <v>31</v>
      </c>
      <c r="C92" s="54"/>
      <c r="D92" s="93">
        <v>1.6666666667000001</v>
      </c>
      <c r="E92" s="93">
        <v>2</v>
      </c>
      <c r="F92" s="358">
        <v>3</v>
      </c>
      <c r="G92" s="54"/>
      <c r="H92" s="93"/>
      <c r="I92" s="93"/>
      <c r="J92" s="358"/>
      <c r="K92" s="93"/>
      <c r="L92" s="93"/>
      <c r="M92" s="93"/>
      <c r="N92" s="358"/>
      <c r="O92" s="54"/>
    </row>
    <row r="93" spans="1:64" ht="14">
      <c r="A93" s="357" t="s">
        <v>95</v>
      </c>
      <c r="B93" s="93">
        <v>1.5277777778000001</v>
      </c>
      <c r="C93" s="54"/>
      <c r="D93" s="93">
        <v>1.6666666667000001</v>
      </c>
      <c r="E93" s="93">
        <v>2</v>
      </c>
      <c r="F93" s="358">
        <v>3</v>
      </c>
      <c r="G93" s="54"/>
      <c r="H93" s="93">
        <v>1.25</v>
      </c>
      <c r="I93" s="93">
        <v>1.5</v>
      </c>
      <c r="J93" s="358">
        <v>6</v>
      </c>
      <c r="K93" s="93"/>
      <c r="L93" s="93">
        <v>1.6666666667000001</v>
      </c>
      <c r="M93" s="93">
        <v>2</v>
      </c>
      <c r="N93" s="358">
        <v>3</v>
      </c>
      <c r="O93" s="54"/>
    </row>
    <row r="94" spans="1:64" ht="14">
      <c r="A94" s="55" t="s">
        <v>1425</v>
      </c>
      <c r="B94" s="93" t="s">
        <v>31</v>
      </c>
      <c r="C94" s="54"/>
      <c r="D94" s="93">
        <v>1.6666666667000001</v>
      </c>
      <c r="E94" s="93">
        <v>2</v>
      </c>
      <c r="F94" s="358">
        <v>3</v>
      </c>
      <c r="G94" s="54"/>
      <c r="H94" s="93"/>
      <c r="I94" s="93"/>
      <c r="J94" s="358"/>
      <c r="K94" s="93"/>
      <c r="L94" s="93"/>
      <c r="M94" s="93"/>
      <c r="N94" s="358"/>
      <c r="O94" s="54"/>
    </row>
    <row r="95" spans="1:64" ht="14">
      <c r="A95" s="4" t="s">
        <v>377</v>
      </c>
      <c r="B95" s="11" t="s">
        <v>31</v>
      </c>
      <c r="C95" s="11"/>
      <c r="D95" s="11">
        <v>1.75</v>
      </c>
      <c r="E95" s="11">
        <v>2</v>
      </c>
      <c r="F95" s="9">
        <v>4</v>
      </c>
      <c r="G95" s="11"/>
      <c r="H95" s="11"/>
      <c r="I95" s="11"/>
      <c r="J95" s="9"/>
      <c r="K95" s="11"/>
      <c r="L95" s="11"/>
      <c r="M95" s="11"/>
      <c r="N95" s="9"/>
      <c r="O95" s="4"/>
      <c r="P95"/>
      <c r="Q95"/>
      <c r="R95" s="344"/>
      <c r="S95" s="344"/>
      <c r="T95" s="344"/>
      <c r="U95" s="344"/>
      <c r="V95" s="344"/>
      <c r="W95" s="344"/>
      <c r="X95" s="344"/>
      <c r="Y95" s="344"/>
      <c r="Z95" s="344"/>
      <c r="AA95" s="344"/>
      <c r="AB95" s="344"/>
      <c r="AC95" s="344"/>
      <c r="AD95" s="344"/>
      <c r="AE95" s="344"/>
      <c r="AF95" s="344"/>
      <c r="AG95" s="344"/>
      <c r="AH95" s="344"/>
      <c r="AI95" s="344"/>
      <c r="AJ95" s="344"/>
      <c r="AK95" s="344"/>
      <c r="AL95" s="344"/>
      <c r="AM95" s="344"/>
      <c r="AN95" s="344"/>
      <c r="AO95" s="344"/>
      <c r="AP95" s="344"/>
      <c r="AQ95" s="344"/>
      <c r="AR95" s="344"/>
      <c r="AS95" s="344"/>
      <c r="AT95" s="344"/>
      <c r="AU95" s="344"/>
      <c r="AV95" s="344"/>
      <c r="AW95" s="344"/>
      <c r="AX95" s="344"/>
      <c r="AY95" s="344"/>
      <c r="AZ95" s="344"/>
      <c r="BA95" s="344"/>
      <c r="BB95" s="344"/>
      <c r="BC95" s="344"/>
      <c r="BD95" s="344"/>
      <c r="BE95" s="344"/>
      <c r="BF95" s="344"/>
      <c r="BG95" s="344"/>
    </row>
    <row r="96" spans="1:64" ht="14">
      <c r="A96" s="55" t="s">
        <v>630</v>
      </c>
      <c r="B96" s="93" t="s">
        <v>31</v>
      </c>
      <c r="C96" s="54"/>
      <c r="D96" s="93">
        <v>1.75</v>
      </c>
      <c r="E96" s="93">
        <v>2</v>
      </c>
      <c r="F96" s="358">
        <v>4</v>
      </c>
      <c r="G96" s="54"/>
      <c r="H96" s="93"/>
      <c r="I96" s="93"/>
      <c r="J96" s="358"/>
      <c r="K96" s="93"/>
      <c r="L96" s="93"/>
      <c r="M96" s="93"/>
      <c r="N96" s="358"/>
      <c r="O96" s="54"/>
    </row>
    <row r="97" spans="1:64" ht="14">
      <c r="A97" s="142" t="s">
        <v>1399</v>
      </c>
      <c r="B97" s="11" t="s">
        <v>31</v>
      </c>
      <c r="C97" s="142"/>
      <c r="D97" s="11">
        <v>1.8333333332999999</v>
      </c>
      <c r="E97" s="11">
        <v>2.5</v>
      </c>
      <c r="F97" s="9">
        <v>3</v>
      </c>
      <c r="G97" s="142"/>
      <c r="H97" s="11"/>
      <c r="I97" s="11"/>
      <c r="J97" s="9"/>
      <c r="K97" s="93"/>
      <c r="L97" s="11"/>
      <c r="M97" s="11"/>
      <c r="N97" s="9"/>
      <c r="O97" s="142"/>
      <c r="P97" s="191"/>
      <c r="Q97" s="191"/>
      <c r="R97" s="191"/>
      <c r="S97" s="191"/>
      <c r="T97" s="191"/>
      <c r="U97" s="191"/>
      <c r="V97" s="191"/>
      <c r="W97" s="191"/>
      <c r="X97" s="191"/>
      <c r="Y97" s="191"/>
      <c r="Z97" s="191"/>
      <c r="AA97" s="191"/>
      <c r="AB97" s="191"/>
      <c r="AC97" s="191"/>
      <c r="AD97" s="191"/>
      <c r="AE97" s="191"/>
      <c r="AF97" s="191"/>
      <c r="AG97" s="191"/>
      <c r="AH97" s="191"/>
      <c r="AI97" s="191"/>
      <c r="AJ97" s="191"/>
      <c r="AK97" s="191"/>
      <c r="AL97" s="191"/>
      <c r="AM97" s="191"/>
      <c r="AN97" s="1"/>
      <c r="AO97" s="1"/>
      <c r="AP97" s="1"/>
      <c r="AQ97" s="1"/>
      <c r="AR97" s="1"/>
      <c r="AS97" s="191"/>
      <c r="AT97" s="191"/>
      <c r="AU97" s="191"/>
      <c r="AV97" s="191"/>
      <c r="AW97" s="344"/>
      <c r="AX97" s="344"/>
      <c r="AY97" s="344"/>
      <c r="AZ97" s="344"/>
      <c r="BA97" s="344"/>
      <c r="BB97" s="344"/>
      <c r="BC97" s="344"/>
      <c r="BD97" s="344"/>
      <c r="BE97" s="344"/>
      <c r="BF97" s="344"/>
      <c r="BG97" s="344"/>
      <c r="BH97" s="4"/>
      <c r="BI97" s="4"/>
      <c r="BJ97" s="4"/>
      <c r="BK97" s="4"/>
      <c r="BL97" s="4"/>
    </row>
    <row r="98" spans="1:64" ht="14">
      <c r="A98" s="4" t="s">
        <v>478</v>
      </c>
      <c r="B98" s="54" t="s">
        <v>31</v>
      </c>
      <c r="C98" s="5"/>
      <c r="D98" s="11">
        <v>1.8333333332999999</v>
      </c>
      <c r="E98" s="11">
        <v>2.5</v>
      </c>
      <c r="F98" s="9">
        <v>3</v>
      </c>
      <c r="G98" s="24"/>
      <c r="H98" s="11"/>
      <c r="I98" s="11"/>
      <c r="J98" s="9"/>
      <c r="K98" s="11"/>
      <c r="L98" s="11"/>
      <c r="M98" s="11"/>
      <c r="N98" s="9"/>
      <c r="O98" s="4"/>
      <c r="P98"/>
      <c r="Q98" s="344"/>
      <c r="R98" s="344"/>
      <c r="S98" s="344"/>
      <c r="T98" s="344"/>
      <c r="U98" s="344"/>
      <c r="V98" s="344"/>
      <c r="W98" s="344"/>
      <c r="X98" s="344"/>
      <c r="Y98" s="344"/>
      <c r="Z98" s="344"/>
      <c r="AA98" s="344"/>
      <c r="AB98" s="344"/>
      <c r="AC98" s="344"/>
      <c r="AD98" s="344"/>
      <c r="AE98" s="344"/>
      <c r="AF98" s="344"/>
      <c r="AG98" s="344"/>
      <c r="AH98" s="344"/>
      <c r="AI98" s="344"/>
      <c r="AJ98" s="344"/>
      <c r="AK98" s="344"/>
      <c r="AL98" s="344"/>
      <c r="AM98" s="344"/>
      <c r="AN98" s="344"/>
      <c r="AO98" s="344"/>
      <c r="AP98" s="344"/>
      <c r="AQ98" s="344"/>
      <c r="AR98" s="344"/>
      <c r="AS98" s="344"/>
      <c r="AT98" s="344"/>
      <c r="AU98" s="344"/>
      <c r="AV98" s="344"/>
      <c r="AW98" s="344"/>
      <c r="AX98" s="344"/>
      <c r="AY98" s="344"/>
      <c r="AZ98" s="344"/>
      <c r="BA98" s="344"/>
      <c r="BB98" s="344"/>
      <c r="BC98" s="344"/>
      <c r="BD98" s="344"/>
      <c r="BE98" s="344"/>
      <c r="BF98" s="344"/>
      <c r="BG98" s="344"/>
      <c r="BH98" s="344"/>
      <c r="BI98" s="344"/>
      <c r="BJ98" s="344"/>
      <c r="BK98" s="344"/>
      <c r="BL98" s="344"/>
    </row>
    <row r="99" spans="1:64" ht="14">
      <c r="A99" s="4" t="s">
        <v>212</v>
      </c>
      <c r="B99" s="54" t="s">
        <v>231</v>
      </c>
      <c r="C99" s="5"/>
      <c r="D99" s="11">
        <v>1.8333333332999999</v>
      </c>
      <c r="E99" s="11">
        <v>2.5</v>
      </c>
      <c r="F99" s="9">
        <v>3</v>
      </c>
      <c r="G99" s="24"/>
      <c r="H99" s="11">
        <v>1.8333333332999999</v>
      </c>
      <c r="I99" s="11">
        <v>2</v>
      </c>
      <c r="J99" s="9">
        <v>3</v>
      </c>
      <c r="K99" s="11"/>
      <c r="L99" s="11"/>
      <c r="M99" s="11"/>
      <c r="N99" s="9"/>
      <c r="O99" s="4"/>
      <c r="P99"/>
      <c r="Q99" s="344"/>
      <c r="R99" s="344"/>
      <c r="S99" s="344"/>
      <c r="T99" s="344"/>
      <c r="U99" s="344"/>
      <c r="V99" s="344"/>
      <c r="W99" s="344"/>
      <c r="X99" s="344"/>
      <c r="Y99" s="344"/>
      <c r="Z99" s="344"/>
      <c r="AA99" s="344"/>
      <c r="AB99" s="344"/>
      <c r="AC99" s="344"/>
      <c r="AD99" s="344"/>
      <c r="AE99" s="344"/>
      <c r="AF99" s="344"/>
      <c r="AG99" s="344"/>
      <c r="AH99" s="344"/>
      <c r="AI99" s="344"/>
      <c r="AJ99" s="344"/>
      <c r="AK99" s="344"/>
      <c r="AL99" s="344"/>
      <c r="AM99" s="344"/>
      <c r="AN99" s="344"/>
      <c r="AO99" s="344"/>
      <c r="AP99" s="344"/>
      <c r="AQ99" s="344"/>
      <c r="AR99" s="344"/>
      <c r="AS99" s="344"/>
      <c r="AT99" s="344"/>
      <c r="AU99" s="344"/>
      <c r="AV99" s="344"/>
      <c r="AW99" s="344"/>
      <c r="AX99" s="344"/>
      <c r="AY99" s="344"/>
      <c r="AZ99" s="344"/>
      <c r="BA99" s="344"/>
      <c r="BB99" s="344"/>
      <c r="BC99" s="344"/>
      <c r="BD99" s="344"/>
      <c r="BE99" s="344"/>
      <c r="BF99" s="344"/>
      <c r="BG99" s="344"/>
      <c r="BH99" s="344"/>
      <c r="BI99" s="344"/>
      <c r="BJ99" s="344"/>
      <c r="BK99" s="344"/>
      <c r="BL99" s="344"/>
    </row>
    <row r="100" spans="1:64" ht="14">
      <c r="A100" s="4" t="s">
        <v>177</v>
      </c>
      <c r="B100" s="11">
        <v>1.4999999999666667</v>
      </c>
      <c r="C100" s="11"/>
      <c r="D100" s="11">
        <v>1.8333333332999999</v>
      </c>
      <c r="E100" s="11">
        <v>2.5</v>
      </c>
      <c r="F100" s="9">
        <v>3</v>
      </c>
      <c r="G100" s="11"/>
      <c r="H100" s="11">
        <v>1.3333333332999999</v>
      </c>
      <c r="I100" s="11">
        <v>2</v>
      </c>
      <c r="J100" s="9">
        <v>3</v>
      </c>
      <c r="K100" s="11"/>
      <c r="L100" s="11">
        <v>1.3333333332999999</v>
      </c>
      <c r="M100" s="11">
        <v>1.5</v>
      </c>
      <c r="N100" s="9">
        <v>3</v>
      </c>
      <c r="O100" s="4"/>
      <c r="P100"/>
      <c r="Q100"/>
      <c r="R100" s="344"/>
      <c r="S100" s="344"/>
      <c r="T100" s="344"/>
      <c r="U100" s="344"/>
      <c r="V100" s="344"/>
      <c r="W100" s="344"/>
      <c r="X100" s="344"/>
      <c r="Y100" s="344"/>
      <c r="Z100" s="344"/>
      <c r="AA100" s="344"/>
      <c r="AB100" s="344"/>
      <c r="AC100" s="344"/>
      <c r="AD100" s="344"/>
      <c r="AE100" s="344"/>
      <c r="AF100" s="344"/>
      <c r="AG100" s="344"/>
      <c r="AH100" s="344"/>
      <c r="AI100" s="344"/>
      <c r="AJ100" s="344"/>
      <c r="AK100" s="344"/>
      <c r="AL100" s="344"/>
      <c r="AM100" s="344"/>
      <c r="AN100" s="344"/>
      <c r="AO100" s="344"/>
      <c r="AP100" s="344"/>
      <c r="AQ100" s="344"/>
      <c r="AR100" s="344"/>
      <c r="AS100" s="344"/>
      <c r="AT100" s="344"/>
      <c r="AU100" s="344"/>
      <c r="AV100" s="344"/>
      <c r="AW100" s="191"/>
      <c r="AX100" s="191"/>
      <c r="AY100" s="191"/>
      <c r="AZ100" s="191"/>
      <c r="BA100" s="191"/>
      <c r="BB100" s="191"/>
      <c r="BC100" s="191"/>
      <c r="BD100" s="191"/>
      <c r="BE100" s="191"/>
      <c r="BF100" s="191"/>
      <c r="BG100" s="191"/>
      <c r="BH100" s="191"/>
      <c r="BI100" s="191"/>
      <c r="BJ100" s="191"/>
      <c r="BK100" s="191"/>
      <c r="BL100" s="191"/>
    </row>
    <row r="101" spans="1:64" ht="14">
      <c r="A101" s="4" t="s">
        <v>174</v>
      </c>
      <c r="B101" s="11" t="s">
        <v>227</v>
      </c>
      <c r="C101" s="11"/>
      <c r="D101" s="11">
        <v>1.8333333332999999</v>
      </c>
      <c r="E101" s="11">
        <v>3</v>
      </c>
      <c r="F101" s="9">
        <v>3</v>
      </c>
      <c r="G101" s="11"/>
      <c r="H101" s="11">
        <v>1.1666666667000001</v>
      </c>
      <c r="I101" s="11">
        <v>1.5</v>
      </c>
      <c r="J101" s="9">
        <v>3</v>
      </c>
      <c r="K101" s="11"/>
      <c r="L101" s="11"/>
      <c r="M101" s="11"/>
      <c r="N101" s="9"/>
      <c r="O101" s="4"/>
      <c r="P101"/>
      <c r="Q101"/>
      <c r="R101" s="344"/>
      <c r="S101" s="344"/>
      <c r="T101" s="344"/>
      <c r="U101" s="344"/>
      <c r="V101" s="344"/>
      <c r="W101" s="344"/>
      <c r="X101" s="344"/>
      <c r="Y101" s="344"/>
      <c r="Z101" s="344"/>
      <c r="AA101" s="344"/>
      <c r="AB101" s="344"/>
      <c r="AC101" s="344"/>
      <c r="AD101" s="344"/>
      <c r="AE101" s="344"/>
      <c r="AF101" s="344"/>
      <c r="AG101" s="344"/>
      <c r="AH101" s="344"/>
      <c r="AI101" s="344"/>
      <c r="AJ101" s="344"/>
      <c r="AK101" s="344"/>
      <c r="AL101" s="344"/>
      <c r="AM101" s="344"/>
      <c r="AN101" s="344"/>
      <c r="AO101" s="344"/>
      <c r="AP101" s="344"/>
      <c r="AQ101" s="344"/>
      <c r="AR101" s="344"/>
      <c r="AS101" s="344"/>
      <c r="AT101" s="344"/>
      <c r="AU101" s="344"/>
      <c r="AV101" s="344"/>
      <c r="AW101" s="344"/>
      <c r="AX101" s="344"/>
      <c r="AY101" s="344"/>
      <c r="AZ101" s="344"/>
      <c r="BA101" s="344"/>
      <c r="BB101" s="344"/>
      <c r="BC101" s="344"/>
      <c r="BD101" s="344"/>
      <c r="BE101" s="344"/>
      <c r="BF101" s="344"/>
      <c r="BG101" s="344"/>
      <c r="BH101" s="344"/>
      <c r="BI101" s="344"/>
      <c r="BJ101" s="344"/>
      <c r="BK101" s="344"/>
      <c r="BL101" s="344"/>
    </row>
    <row r="102" spans="1:64" ht="14">
      <c r="A102" s="4" t="s">
        <v>1412</v>
      </c>
      <c r="B102" s="11" t="s">
        <v>31</v>
      </c>
      <c r="C102" s="11"/>
      <c r="D102" s="11">
        <v>1.8333333332999999</v>
      </c>
      <c r="E102" s="11">
        <v>3</v>
      </c>
      <c r="F102" s="9">
        <v>3</v>
      </c>
      <c r="G102" s="11"/>
      <c r="H102" s="11"/>
      <c r="I102" s="11"/>
      <c r="J102" s="9"/>
      <c r="K102" s="11"/>
      <c r="L102" s="11"/>
      <c r="M102" s="11"/>
      <c r="N102" s="9"/>
      <c r="O102" s="4"/>
      <c r="P102"/>
      <c r="Q102"/>
      <c r="R102" s="344"/>
      <c r="S102" s="344"/>
      <c r="T102" s="344"/>
      <c r="U102" s="344"/>
      <c r="V102" s="344"/>
      <c r="W102" s="344"/>
      <c r="X102" s="344"/>
      <c r="Y102" s="344"/>
      <c r="Z102" s="344"/>
      <c r="AA102" s="344"/>
      <c r="AB102" s="344"/>
      <c r="AC102" s="344"/>
      <c r="AD102" s="344"/>
      <c r="AE102" s="344"/>
      <c r="AF102" s="344"/>
      <c r="AG102" s="344"/>
      <c r="AH102" s="344"/>
      <c r="AI102" s="344"/>
      <c r="AJ102" s="344"/>
      <c r="AK102" s="344"/>
      <c r="AL102" s="344"/>
      <c r="AM102" s="344"/>
      <c r="AN102" s="344"/>
      <c r="AO102" s="344"/>
      <c r="AP102" s="344"/>
      <c r="AQ102" s="344"/>
      <c r="AR102" s="344"/>
      <c r="AS102" s="344"/>
      <c r="AT102" s="344"/>
      <c r="AU102" s="344"/>
      <c r="AV102" s="344"/>
      <c r="AW102" s="344"/>
      <c r="AX102" s="344"/>
      <c r="AY102" s="344"/>
      <c r="AZ102" s="344"/>
      <c r="BA102" s="344"/>
      <c r="BB102" s="344"/>
      <c r="BC102" s="344"/>
      <c r="BD102" s="344"/>
      <c r="BE102" s="344"/>
      <c r="BF102" s="344"/>
      <c r="BG102" s="344"/>
      <c r="BH102" s="344"/>
      <c r="BI102" s="344"/>
      <c r="BJ102" s="344"/>
      <c r="BK102" s="344"/>
      <c r="BL102" s="344"/>
    </row>
    <row r="103" spans="1:64" ht="14">
      <c r="A103" s="4" t="s">
        <v>123</v>
      </c>
      <c r="B103" s="54" t="s">
        <v>31</v>
      </c>
      <c r="C103" s="5"/>
      <c r="D103" s="11">
        <v>1.8333333332999999</v>
      </c>
      <c r="E103" s="11">
        <v>2</v>
      </c>
      <c r="F103" s="9">
        <v>3</v>
      </c>
      <c r="G103" s="24"/>
      <c r="H103" s="11"/>
      <c r="I103" s="11"/>
      <c r="J103" s="9"/>
      <c r="K103" s="11"/>
      <c r="L103" s="11"/>
      <c r="M103" s="11"/>
      <c r="N103" s="9"/>
      <c r="O103" s="4"/>
      <c r="P103"/>
      <c r="Q103" s="344"/>
      <c r="R103" s="344"/>
      <c r="S103" s="344"/>
      <c r="T103" s="344"/>
      <c r="U103" s="344"/>
      <c r="V103" s="344"/>
      <c r="W103" s="344"/>
      <c r="X103" s="344"/>
      <c r="Y103" s="344"/>
      <c r="Z103" s="344"/>
      <c r="AA103" s="344"/>
      <c r="AB103" s="344"/>
      <c r="AC103" s="344"/>
      <c r="AD103" s="344"/>
      <c r="AE103" s="344"/>
      <c r="AF103" s="344"/>
      <c r="AG103" s="344"/>
      <c r="AH103" s="344"/>
      <c r="AI103" s="344"/>
      <c r="AJ103" s="344"/>
      <c r="AK103" s="344"/>
      <c r="AL103" s="344"/>
      <c r="AM103" s="344"/>
      <c r="AN103" s="344"/>
      <c r="AO103" s="344"/>
      <c r="AP103" s="344"/>
      <c r="AQ103" s="344"/>
      <c r="AR103" s="344"/>
      <c r="AS103" s="344"/>
      <c r="AT103" s="344"/>
      <c r="AU103" s="344"/>
      <c r="AV103" s="344"/>
      <c r="AW103" s="344"/>
      <c r="AX103" s="344"/>
      <c r="AY103" s="344"/>
      <c r="AZ103" s="344"/>
      <c r="BA103" s="344"/>
      <c r="BB103" s="344"/>
      <c r="BC103" s="344"/>
      <c r="BD103" s="344"/>
      <c r="BE103" s="344"/>
      <c r="BF103" s="344"/>
      <c r="BG103" s="344"/>
      <c r="BH103" s="344"/>
      <c r="BI103" s="344"/>
      <c r="BJ103" s="344"/>
      <c r="BK103" s="344"/>
      <c r="BL103" s="344"/>
    </row>
    <row r="104" spans="1:64" ht="14">
      <c r="A104" s="4" t="s">
        <v>130</v>
      </c>
      <c r="B104" s="54" t="s">
        <v>31</v>
      </c>
      <c r="C104" s="5"/>
      <c r="D104" s="11">
        <v>1.8333333332999999</v>
      </c>
      <c r="E104" s="11">
        <v>2.5</v>
      </c>
      <c r="F104" s="9">
        <v>3</v>
      </c>
      <c r="G104" s="24"/>
      <c r="H104" s="11"/>
      <c r="I104" s="11"/>
      <c r="J104" s="9"/>
      <c r="K104" s="11"/>
      <c r="L104" s="11"/>
      <c r="M104" s="11"/>
      <c r="N104" s="9"/>
      <c r="O104" s="4"/>
      <c r="P104"/>
      <c r="Q104" s="344"/>
      <c r="R104" s="344"/>
      <c r="S104" s="344"/>
      <c r="T104" s="344"/>
      <c r="U104" s="344"/>
      <c r="V104" s="344"/>
      <c r="W104" s="344"/>
      <c r="X104" s="344"/>
      <c r="Y104" s="344"/>
      <c r="Z104" s="344"/>
      <c r="AA104" s="344"/>
      <c r="AB104" s="344"/>
      <c r="AC104" s="344"/>
      <c r="AD104" s="344"/>
      <c r="AE104" s="344"/>
      <c r="AF104" s="344"/>
      <c r="AG104" s="344"/>
      <c r="AH104" s="344"/>
      <c r="AI104" s="344"/>
      <c r="AJ104" s="344"/>
      <c r="AK104" s="344"/>
      <c r="AL104" s="344"/>
      <c r="AM104" s="344"/>
      <c r="AN104" s="344"/>
      <c r="AO104" s="344"/>
      <c r="AP104" s="344"/>
      <c r="AQ104" s="344"/>
      <c r="AR104" s="344"/>
      <c r="AS104" s="344"/>
      <c r="AT104" s="344"/>
      <c r="AU104" s="344"/>
      <c r="AV104" s="344"/>
      <c r="AW104" s="344"/>
      <c r="AX104" s="344"/>
      <c r="AY104" s="344"/>
      <c r="AZ104" s="344"/>
      <c r="BA104" s="344"/>
      <c r="BB104" s="344"/>
      <c r="BC104" s="344"/>
      <c r="BD104" s="344"/>
      <c r="BE104" s="344"/>
      <c r="BF104" s="344"/>
      <c r="BG104" s="344"/>
    </row>
    <row r="105" spans="1:64" ht="14">
      <c r="A105" s="4" t="s">
        <v>146</v>
      </c>
      <c r="B105" s="54" t="s">
        <v>31</v>
      </c>
      <c r="C105" s="5"/>
      <c r="D105" s="11">
        <v>1.8333333332999999</v>
      </c>
      <c r="E105" s="11">
        <v>2</v>
      </c>
      <c r="F105" s="9">
        <v>3</v>
      </c>
      <c r="G105" s="24"/>
      <c r="H105" s="11"/>
      <c r="I105" s="11"/>
      <c r="J105" s="9"/>
      <c r="K105" s="11"/>
      <c r="L105" s="11"/>
      <c r="M105" s="11"/>
      <c r="N105" s="9"/>
      <c r="O105" s="4"/>
      <c r="P105"/>
      <c r="Q105" s="344"/>
      <c r="R105" s="344"/>
      <c r="S105" s="344"/>
      <c r="T105" s="344"/>
      <c r="U105" s="344"/>
      <c r="V105" s="344"/>
      <c r="W105" s="344"/>
      <c r="X105" s="344"/>
      <c r="Y105" s="344"/>
      <c r="Z105" s="344"/>
      <c r="AA105" s="344"/>
      <c r="AB105" s="344"/>
      <c r="AC105" s="344"/>
      <c r="AD105" s="344"/>
      <c r="AE105" s="344"/>
      <c r="AF105" s="344"/>
      <c r="AG105" s="344"/>
      <c r="AH105" s="344"/>
      <c r="AI105" s="344"/>
      <c r="AJ105" s="344"/>
      <c r="AK105" s="344"/>
      <c r="AL105" s="344"/>
      <c r="AM105" s="344"/>
      <c r="AN105" s="344"/>
      <c r="AO105" s="344"/>
      <c r="AP105" s="344"/>
      <c r="AQ105" s="344"/>
      <c r="AR105" s="344"/>
      <c r="AS105" s="344"/>
      <c r="AT105" s="344"/>
      <c r="AU105" s="344"/>
      <c r="AV105" s="344"/>
      <c r="AW105" s="344"/>
      <c r="AX105" s="344"/>
      <c r="AY105" s="344"/>
      <c r="AZ105" s="344"/>
      <c r="BA105" s="344"/>
      <c r="BB105" s="344"/>
      <c r="BC105" s="344"/>
      <c r="BD105" s="344"/>
      <c r="BE105" s="344"/>
      <c r="BF105" s="344"/>
      <c r="BG105" s="344"/>
    </row>
    <row r="106" spans="1:64" ht="14">
      <c r="A106" s="4" t="s">
        <v>150</v>
      </c>
      <c r="B106" s="54" t="s">
        <v>31</v>
      </c>
      <c r="C106" s="5"/>
      <c r="D106" s="11">
        <v>1.8333333332999999</v>
      </c>
      <c r="E106" s="11">
        <v>2</v>
      </c>
      <c r="F106" s="9">
        <v>3</v>
      </c>
      <c r="G106" s="24"/>
      <c r="H106" s="11"/>
      <c r="I106" s="11"/>
      <c r="J106" s="9"/>
      <c r="K106" s="11"/>
      <c r="L106" s="11"/>
      <c r="M106" s="11"/>
      <c r="N106" s="9"/>
      <c r="O106" s="4"/>
      <c r="P106"/>
      <c r="Q106" s="344"/>
      <c r="R106" s="344"/>
      <c r="S106" s="344"/>
      <c r="T106" s="344"/>
      <c r="U106" s="344"/>
      <c r="V106" s="344"/>
      <c r="W106" s="344"/>
      <c r="X106" s="344"/>
      <c r="Y106" s="344"/>
      <c r="Z106" s="344"/>
      <c r="AA106" s="344"/>
      <c r="AB106" s="344"/>
      <c r="AC106" s="344"/>
      <c r="AD106" s="344"/>
      <c r="AE106" s="344"/>
      <c r="AF106" s="344"/>
      <c r="AG106" s="344"/>
      <c r="AH106" s="344"/>
      <c r="AI106" s="344"/>
      <c r="AJ106" s="344"/>
      <c r="AK106" s="344"/>
      <c r="AL106" s="344"/>
      <c r="AM106" s="344"/>
      <c r="AN106" s="344"/>
      <c r="AO106" s="344"/>
      <c r="AP106" s="344"/>
      <c r="AQ106" s="344"/>
      <c r="AR106" s="344"/>
      <c r="AS106" s="344"/>
      <c r="AT106" s="344"/>
      <c r="AU106" s="344"/>
      <c r="AV106" s="344"/>
      <c r="AW106" s="344"/>
      <c r="AX106" s="344"/>
      <c r="AY106" s="344"/>
      <c r="AZ106" s="344"/>
      <c r="BA106" s="344"/>
      <c r="BB106" s="344"/>
      <c r="BC106" s="344"/>
      <c r="BD106" s="344"/>
      <c r="BE106" s="344"/>
      <c r="BF106" s="344"/>
      <c r="BG106" s="344"/>
    </row>
    <row r="107" spans="1:64" ht="14">
      <c r="A107" s="55" t="s">
        <v>356</v>
      </c>
      <c r="B107" s="93" t="s">
        <v>31</v>
      </c>
      <c r="C107" s="54"/>
      <c r="D107" s="93">
        <v>1.8333333332999999</v>
      </c>
      <c r="E107" s="93">
        <v>2</v>
      </c>
      <c r="F107" s="358">
        <v>3</v>
      </c>
      <c r="G107" s="54"/>
      <c r="H107" s="93"/>
      <c r="I107" s="93"/>
      <c r="J107" s="358"/>
      <c r="K107" s="93"/>
      <c r="L107" s="93"/>
      <c r="M107" s="93"/>
      <c r="N107" s="358"/>
      <c r="O107" s="54"/>
    </row>
    <row r="108" spans="1:64" ht="14">
      <c r="A108" s="4" t="s">
        <v>274</v>
      </c>
      <c r="B108" s="54" t="s">
        <v>31</v>
      </c>
      <c r="C108" s="5"/>
      <c r="D108" s="11">
        <v>1.875</v>
      </c>
      <c r="E108" s="11">
        <v>2</v>
      </c>
      <c r="F108" s="9">
        <v>4</v>
      </c>
      <c r="G108" s="24"/>
      <c r="H108" s="11"/>
      <c r="I108" s="11"/>
      <c r="J108" s="9"/>
      <c r="K108" s="11"/>
      <c r="L108" s="11"/>
      <c r="M108" s="11"/>
      <c r="N108" s="9"/>
      <c r="O108" s="4"/>
      <c r="P108"/>
      <c r="Q108" s="344"/>
      <c r="R108" s="344"/>
      <c r="S108" s="344"/>
      <c r="T108" s="344"/>
      <c r="U108" s="344"/>
      <c r="V108" s="344"/>
      <c r="W108" s="344"/>
      <c r="X108" s="344"/>
      <c r="Y108" s="344"/>
      <c r="Z108" s="344"/>
      <c r="AA108" s="344"/>
      <c r="AB108" s="344"/>
      <c r="AC108" s="344"/>
      <c r="AD108" s="344"/>
      <c r="AE108" s="344"/>
      <c r="AF108" s="344"/>
      <c r="AG108" s="344"/>
      <c r="AH108" s="344"/>
      <c r="AI108" s="344"/>
      <c r="AJ108" s="344"/>
      <c r="AK108" s="344"/>
      <c r="AL108" s="344"/>
      <c r="AM108" s="344"/>
      <c r="AN108" s="344"/>
      <c r="AO108" s="344"/>
      <c r="AP108" s="344"/>
      <c r="AQ108" s="344"/>
      <c r="AR108" s="344"/>
      <c r="AS108" s="344"/>
      <c r="AT108" s="344"/>
      <c r="AU108" s="344"/>
      <c r="AV108" s="344"/>
      <c r="AW108" s="344"/>
      <c r="AX108" s="344"/>
      <c r="AY108" s="344"/>
      <c r="AZ108" s="344"/>
      <c r="BA108" s="344"/>
      <c r="BB108" s="344"/>
      <c r="BC108" s="344"/>
      <c r="BD108" s="344"/>
      <c r="BE108" s="344"/>
      <c r="BF108" s="344"/>
      <c r="BG108" s="344"/>
    </row>
    <row r="109" spans="1:64" ht="14">
      <c r="A109" s="4" t="s">
        <v>1400</v>
      </c>
      <c r="B109" s="11" t="s">
        <v>31</v>
      </c>
      <c r="C109" s="4"/>
      <c r="D109" s="11">
        <v>2</v>
      </c>
      <c r="E109" s="11">
        <v>2.5</v>
      </c>
      <c r="F109" s="9">
        <v>3</v>
      </c>
      <c r="G109" s="4"/>
      <c r="H109" s="11"/>
      <c r="I109" s="11"/>
      <c r="J109" s="9"/>
      <c r="K109" s="11"/>
      <c r="L109" s="11"/>
      <c r="M109" s="11"/>
      <c r="N109" s="9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191"/>
      <c r="AX109" s="191"/>
      <c r="AY109" s="191"/>
      <c r="AZ109" s="191"/>
      <c r="BA109" s="191"/>
      <c r="BB109" s="191"/>
      <c r="BC109" s="191"/>
      <c r="BD109" s="191"/>
      <c r="BE109" s="191"/>
      <c r="BF109" s="191"/>
      <c r="BG109" s="191"/>
      <c r="BH109" s="344"/>
      <c r="BI109" s="344"/>
      <c r="BJ109" s="344"/>
      <c r="BK109" s="344"/>
      <c r="BL109" s="344"/>
    </row>
    <row r="110" spans="1:64" ht="14">
      <c r="A110" s="4" t="s">
        <v>1426</v>
      </c>
      <c r="B110" s="54" t="s">
        <v>31</v>
      </c>
      <c r="C110" s="5"/>
      <c r="D110" s="11">
        <v>2</v>
      </c>
      <c r="E110" s="11">
        <v>2.5</v>
      </c>
      <c r="F110" s="9">
        <v>3</v>
      </c>
      <c r="G110" s="24"/>
      <c r="H110" s="11"/>
      <c r="I110" s="11"/>
      <c r="J110" s="9"/>
      <c r="K110" s="11"/>
      <c r="L110" s="11"/>
      <c r="M110" s="11"/>
      <c r="N110" s="9"/>
      <c r="O110" s="4"/>
      <c r="P110"/>
      <c r="Q110" s="344"/>
      <c r="R110" s="344"/>
      <c r="S110" s="344"/>
      <c r="T110" s="344"/>
      <c r="U110" s="344"/>
      <c r="V110" s="344"/>
      <c r="W110" s="344"/>
      <c r="X110" s="344"/>
      <c r="Y110" s="344"/>
      <c r="Z110" s="344"/>
      <c r="AA110" s="344"/>
      <c r="AB110" s="344"/>
      <c r="AC110" s="344"/>
      <c r="AD110" s="344"/>
      <c r="AE110" s="344"/>
      <c r="AF110" s="344"/>
      <c r="AG110" s="344"/>
      <c r="AH110" s="344"/>
      <c r="AI110" s="344"/>
      <c r="AJ110" s="344"/>
      <c r="AK110" s="344"/>
      <c r="AL110" s="344"/>
      <c r="AM110" s="344"/>
      <c r="AN110" s="344"/>
      <c r="AO110" s="344"/>
      <c r="AP110" s="344"/>
      <c r="AQ110" s="344"/>
      <c r="AR110" s="344"/>
      <c r="AS110" s="344"/>
      <c r="AT110" s="344"/>
      <c r="AU110" s="344"/>
      <c r="AV110" s="344"/>
      <c r="AW110" s="344"/>
      <c r="AX110" s="344"/>
      <c r="AY110" s="344"/>
      <c r="AZ110" s="344"/>
      <c r="BA110" s="344"/>
      <c r="BB110" s="344"/>
      <c r="BC110" s="344"/>
      <c r="BD110" s="344"/>
      <c r="BE110" s="344"/>
      <c r="BF110" s="344"/>
      <c r="BG110" s="344"/>
      <c r="BH110" s="344"/>
      <c r="BI110" s="344"/>
      <c r="BJ110" s="344"/>
      <c r="BK110" s="344"/>
      <c r="BL110" s="344"/>
    </row>
    <row r="111" spans="1:64" ht="14">
      <c r="A111" s="4" t="s">
        <v>173</v>
      </c>
      <c r="B111" s="93">
        <v>1.7777777777999999</v>
      </c>
      <c r="C111" s="5"/>
      <c r="D111" s="11">
        <v>2</v>
      </c>
      <c r="E111" s="11">
        <v>2.5</v>
      </c>
      <c r="F111" s="9">
        <v>3</v>
      </c>
      <c r="G111" s="24"/>
      <c r="H111" s="11">
        <v>2.1666666666999999</v>
      </c>
      <c r="I111" s="11">
        <v>2.5</v>
      </c>
      <c r="J111" s="9">
        <v>3</v>
      </c>
      <c r="K111" s="11"/>
      <c r="L111" s="11">
        <v>1.1666666667000001</v>
      </c>
      <c r="M111" s="11">
        <v>1.5</v>
      </c>
      <c r="N111" s="9">
        <v>3</v>
      </c>
      <c r="O111" s="4"/>
      <c r="P111"/>
      <c r="Q111" s="344"/>
      <c r="R111" s="344"/>
      <c r="S111" s="344"/>
      <c r="T111" s="344"/>
      <c r="U111" s="344"/>
      <c r="V111" s="344"/>
      <c r="W111" s="344"/>
      <c r="X111" s="344"/>
      <c r="Y111" s="344"/>
      <c r="Z111" s="344"/>
      <c r="AA111" s="344"/>
      <c r="AB111" s="344"/>
      <c r="AC111" s="344"/>
      <c r="AD111" s="344"/>
      <c r="AE111" s="344"/>
      <c r="AF111" s="344"/>
      <c r="AG111" s="344"/>
      <c r="AH111" s="344"/>
      <c r="AI111" s="344"/>
      <c r="AJ111" s="344"/>
      <c r="AK111" s="344"/>
      <c r="AL111" s="344"/>
      <c r="AM111" s="344"/>
      <c r="AN111" s="344"/>
      <c r="AO111" s="344"/>
      <c r="AP111" s="344"/>
      <c r="AQ111" s="344"/>
      <c r="AR111" s="344"/>
      <c r="AS111" s="344"/>
      <c r="AT111" s="344"/>
      <c r="AU111" s="344"/>
      <c r="AV111" s="344"/>
      <c r="AW111" s="344"/>
      <c r="AX111" s="344"/>
      <c r="AY111" s="344"/>
      <c r="AZ111" s="344"/>
      <c r="BA111" s="344"/>
      <c r="BB111" s="344"/>
      <c r="BC111" s="344"/>
      <c r="BD111" s="344"/>
      <c r="BE111" s="344"/>
      <c r="BF111" s="344"/>
      <c r="BG111" s="344"/>
      <c r="BH111" s="344"/>
      <c r="BI111" s="344"/>
      <c r="BJ111" s="344"/>
      <c r="BK111" s="344"/>
      <c r="BL111" s="344"/>
    </row>
    <row r="112" spans="1:64" ht="14">
      <c r="A112" s="4" t="s">
        <v>198</v>
      </c>
      <c r="B112" s="11">
        <v>1.2777777777999999</v>
      </c>
      <c r="C112" s="4"/>
      <c r="D112" s="11">
        <v>2</v>
      </c>
      <c r="E112" s="11">
        <v>3.5</v>
      </c>
      <c r="F112" s="9">
        <v>3</v>
      </c>
      <c r="G112" s="4"/>
      <c r="H112" s="11">
        <v>0.66666666669999997</v>
      </c>
      <c r="I112" s="11">
        <v>1</v>
      </c>
      <c r="J112" s="9">
        <v>3</v>
      </c>
      <c r="K112" s="11"/>
      <c r="L112" s="11">
        <v>1.1666666667000001</v>
      </c>
      <c r="M112" s="11">
        <v>1.5</v>
      </c>
      <c r="N112" s="9">
        <v>3</v>
      </c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344"/>
      <c r="BI112" s="344"/>
      <c r="BJ112" s="344"/>
      <c r="BK112" s="344"/>
      <c r="BL112" s="344"/>
    </row>
    <row r="113" spans="1:64" ht="14">
      <c r="A113" s="142" t="s">
        <v>171</v>
      </c>
      <c r="B113" s="11" t="s">
        <v>233</v>
      </c>
      <c r="C113" s="142"/>
      <c r="D113" s="11">
        <v>2</v>
      </c>
      <c r="E113" s="11">
        <v>2.5</v>
      </c>
      <c r="F113" s="9">
        <v>3</v>
      </c>
      <c r="G113" s="142"/>
      <c r="H113" s="11">
        <v>2.6666666666999999</v>
      </c>
      <c r="I113" s="11">
        <v>3.5</v>
      </c>
      <c r="J113" s="9">
        <v>3</v>
      </c>
      <c r="K113" s="359"/>
      <c r="L113" s="11"/>
      <c r="M113" s="11"/>
      <c r="N113" s="9"/>
      <c r="O113" s="142"/>
      <c r="P113" s="191"/>
      <c r="Q113" s="191"/>
      <c r="R113" s="191"/>
      <c r="S113" s="191"/>
      <c r="T113" s="191"/>
      <c r="U113" s="191"/>
      <c r="V113" s="191"/>
      <c r="W113" s="191"/>
      <c r="X113" s="191"/>
      <c r="Y113" s="191"/>
      <c r="Z113" s="191"/>
      <c r="AA113" s="191"/>
      <c r="AB113" s="191"/>
      <c r="AC113" s="191"/>
      <c r="AD113" s="191"/>
      <c r="AE113" s="191"/>
      <c r="AF113" s="191"/>
      <c r="AG113" s="191"/>
      <c r="AH113" s="191"/>
      <c r="AI113" s="191"/>
      <c r="AJ113" s="191"/>
      <c r="AK113" s="191"/>
      <c r="AL113" s="191"/>
      <c r="AM113" s="191"/>
      <c r="AN113" s="191"/>
      <c r="AO113" s="191"/>
      <c r="AP113" s="191"/>
      <c r="AQ113" s="191"/>
      <c r="AR113" s="191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344"/>
      <c r="BI113" s="344"/>
      <c r="BJ113" s="344"/>
      <c r="BK113" s="344"/>
      <c r="BL113" s="344"/>
    </row>
    <row r="114" spans="1:64" ht="14">
      <c r="A114" s="4" t="s">
        <v>143</v>
      </c>
      <c r="B114" s="54" t="s">
        <v>31</v>
      </c>
      <c r="C114" s="5"/>
      <c r="D114" s="11">
        <v>2</v>
      </c>
      <c r="E114" s="11">
        <v>2</v>
      </c>
      <c r="F114" s="9">
        <v>3</v>
      </c>
      <c r="G114" s="24"/>
      <c r="H114" s="11"/>
      <c r="I114" s="11"/>
      <c r="J114" s="9"/>
      <c r="K114" s="11"/>
      <c r="L114" s="11"/>
      <c r="M114" s="11"/>
      <c r="N114" s="9"/>
      <c r="O114" s="4"/>
      <c r="P114"/>
      <c r="Q114" s="344"/>
      <c r="R114" s="344"/>
      <c r="S114" s="344"/>
      <c r="T114" s="344"/>
      <c r="U114" s="344"/>
      <c r="V114" s="344"/>
      <c r="W114" s="344"/>
      <c r="X114" s="344"/>
      <c r="Y114" s="344"/>
      <c r="Z114" s="344"/>
      <c r="AA114" s="344"/>
      <c r="AB114" s="344"/>
      <c r="AC114" s="344"/>
      <c r="AD114" s="344"/>
      <c r="AE114" s="344"/>
      <c r="AF114" s="344"/>
      <c r="AG114" s="344"/>
      <c r="AH114" s="344"/>
      <c r="AI114" s="344"/>
      <c r="AJ114" s="344"/>
      <c r="AK114" s="344"/>
      <c r="AL114" s="344"/>
      <c r="AM114" s="344"/>
      <c r="AN114" s="344"/>
      <c r="AO114" s="344"/>
      <c r="AP114" s="344"/>
      <c r="AQ114" s="344"/>
      <c r="AR114" s="344"/>
      <c r="AS114" s="344"/>
      <c r="AT114" s="344"/>
      <c r="AU114" s="344"/>
      <c r="AV114" s="344"/>
      <c r="AW114" s="344"/>
      <c r="AX114" s="344"/>
      <c r="AY114" s="344"/>
      <c r="AZ114" s="344"/>
      <c r="BA114" s="344"/>
      <c r="BB114" s="344"/>
      <c r="BC114" s="344"/>
      <c r="BD114" s="344"/>
      <c r="BE114" s="344"/>
      <c r="BF114" s="344"/>
      <c r="BG114" s="344"/>
    </row>
    <row r="115" spans="1:64" ht="14">
      <c r="A115" s="4" t="s">
        <v>204</v>
      </c>
      <c r="B115" s="11" t="s">
        <v>1470</v>
      </c>
      <c r="C115" s="11"/>
      <c r="D115" s="11">
        <v>2.1666666666999999</v>
      </c>
      <c r="E115" s="11">
        <v>2.5</v>
      </c>
      <c r="F115" s="9">
        <v>3</v>
      </c>
      <c r="G115" s="11"/>
      <c r="H115" s="11">
        <v>2.1666666666999999</v>
      </c>
      <c r="I115" s="11">
        <v>2.5</v>
      </c>
      <c r="J115" s="9">
        <v>3</v>
      </c>
      <c r="K115" s="11"/>
      <c r="L115" s="11"/>
      <c r="M115" s="11"/>
      <c r="N115" s="9"/>
      <c r="O115" s="11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191"/>
      <c r="AO115" s="191"/>
      <c r="AP115" s="191"/>
      <c r="AQ115" s="191"/>
      <c r="AR115" s="191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191"/>
      <c r="BI115" s="191"/>
      <c r="BJ115" s="191"/>
      <c r="BK115" s="191"/>
      <c r="BL115" s="191"/>
    </row>
    <row r="116" spans="1:64" ht="14">
      <c r="A116" s="4" t="s">
        <v>197</v>
      </c>
      <c r="B116" s="93">
        <v>2.2777777777999995</v>
      </c>
      <c r="C116" s="5"/>
      <c r="D116" s="11">
        <v>2.1666666666999999</v>
      </c>
      <c r="E116" s="11">
        <v>2.5</v>
      </c>
      <c r="F116" s="9">
        <v>3</v>
      </c>
      <c r="G116" s="24"/>
      <c r="H116" s="11">
        <v>2</v>
      </c>
      <c r="I116" s="11">
        <v>2</v>
      </c>
      <c r="J116" s="9">
        <v>3</v>
      </c>
      <c r="K116" s="11"/>
      <c r="L116" s="11">
        <v>2.6666666666999999</v>
      </c>
      <c r="M116" s="11">
        <v>3</v>
      </c>
      <c r="N116" s="9">
        <v>3</v>
      </c>
      <c r="O116" s="4"/>
      <c r="P116"/>
      <c r="Q116" s="344"/>
      <c r="R116" s="344"/>
      <c r="S116" s="344"/>
      <c r="T116" s="344"/>
      <c r="U116" s="344"/>
      <c r="V116" s="344"/>
      <c r="W116" s="344"/>
      <c r="X116" s="344"/>
      <c r="Y116" s="344"/>
      <c r="Z116" s="344"/>
      <c r="AA116" s="344"/>
      <c r="AB116" s="344"/>
      <c r="AC116" s="344"/>
      <c r="AD116" s="344"/>
      <c r="AE116" s="344"/>
      <c r="AF116" s="344"/>
      <c r="AG116" s="344"/>
      <c r="AH116" s="344"/>
      <c r="AI116" s="344"/>
      <c r="AJ116" s="344"/>
      <c r="AK116" s="344"/>
      <c r="AL116" s="344"/>
      <c r="AM116" s="344"/>
      <c r="AN116" s="344"/>
      <c r="AO116" s="344"/>
      <c r="AP116" s="344"/>
      <c r="AQ116" s="344"/>
      <c r="AR116" s="344"/>
      <c r="AS116" s="344"/>
      <c r="AT116" s="344"/>
      <c r="AU116" s="344"/>
      <c r="AV116" s="344"/>
      <c r="AW116" s="344"/>
      <c r="AX116" s="344"/>
      <c r="AY116" s="344"/>
      <c r="AZ116" s="344"/>
      <c r="BA116" s="344"/>
      <c r="BB116" s="344"/>
      <c r="BC116" s="344"/>
      <c r="BD116" s="344"/>
      <c r="BE116" s="344"/>
      <c r="BF116" s="344"/>
      <c r="BG116" s="344"/>
      <c r="BH116" s="344"/>
      <c r="BI116" s="344"/>
      <c r="BJ116" s="344"/>
      <c r="BK116" s="344"/>
      <c r="BL116" s="344"/>
    </row>
    <row r="117" spans="1:64" ht="14">
      <c r="A117" s="4" t="s">
        <v>181</v>
      </c>
      <c r="B117" s="54" t="s">
        <v>231</v>
      </c>
      <c r="C117" s="5"/>
      <c r="D117" s="11">
        <v>2.1666666666999999</v>
      </c>
      <c r="E117" s="11">
        <v>2.5</v>
      </c>
      <c r="F117" s="9">
        <v>3</v>
      </c>
      <c r="G117" s="24"/>
      <c r="H117" s="11">
        <v>1.5</v>
      </c>
      <c r="I117" s="11">
        <v>3</v>
      </c>
      <c r="J117" s="9">
        <v>3</v>
      </c>
      <c r="K117" s="11"/>
      <c r="L117" s="11"/>
      <c r="M117" s="11"/>
      <c r="N117" s="9"/>
      <c r="O117" s="4"/>
      <c r="P117"/>
      <c r="Q117" s="344"/>
      <c r="R117" s="344"/>
      <c r="S117" s="344"/>
      <c r="T117" s="344"/>
      <c r="U117" s="344"/>
      <c r="V117" s="344"/>
      <c r="W117" s="344"/>
      <c r="X117" s="344"/>
      <c r="Y117" s="344"/>
      <c r="Z117" s="344"/>
      <c r="AA117" s="344"/>
      <c r="AB117" s="344"/>
      <c r="AC117" s="344"/>
      <c r="AD117" s="344"/>
      <c r="AE117" s="344"/>
      <c r="AF117" s="344"/>
      <c r="AG117" s="344"/>
      <c r="AH117" s="344"/>
      <c r="AI117" s="344"/>
      <c r="AJ117" s="344"/>
      <c r="AK117" s="344"/>
      <c r="AL117" s="344"/>
      <c r="AM117" s="344"/>
      <c r="AN117" s="344"/>
      <c r="AO117" s="344"/>
      <c r="AP117" s="344"/>
      <c r="AQ117" s="344"/>
      <c r="AR117" s="344"/>
      <c r="AS117" s="344"/>
      <c r="AT117" s="344"/>
      <c r="AU117" s="344"/>
      <c r="AV117" s="344"/>
      <c r="AW117" s="344"/>
      <c r="AX117" s="344"/>
      <c r="AY117" s="344"/>
      <c r="AZ117" s="344"/>
      <c r="BA117" s="344"/>
      <c r="BB117" s="344"/>
      <c r="BC117" s="344"/>
      <c r="BD117" s="344"/>
      <c r="BE117" s="344"/>
      <c r="BF117" s="344"/>
      <c r="BG117" s="344"/>
      <c r="BH117" s="344"/>
      <c r="BI117" s="344"/>
      <c r="BJ117" s="344"/>
      <c r="BK117" s="344"/>
      <c r="BL117" s="344"/>
    </row>
    <row r="118" spans="1:64" ht="14">
      <c r="A118" s="4" t="s">
        <v>1416</v>
      </c>
      <c r="B118" s="11" t="s">
        <v>31</v>
      </c>
      <c r="C118" s="11"/>
      <c r="D118" s="11">
        <v>2.1666666666999999</v>
      </c>
      <c r="E118" s="11">
        <v>2.5</v>
      </c>
      <c r="F118" s="9">
        <v>3</v>
      </c>
      <c r="G118" s="11"/>
      <c r="H118" s="11"/>
      <c r="I118" s="11"/>
      <c r="J118" s="9"/>
      <c r="K118" s="11"/>
      <c r="L118" s="11"/>
      <c r="M118" s="11"/>
      <c r="N118" s="9"/>
      <c r="O118" s="4"/>
      <c r="P118"/>
      <c r="Q118"/>
      <c r="R118" s="344"/>
      <c r="S118" s="344"/>
      <c r="T118" s="344"/>
      <c r="U118" s="344"/>
      <c r="V118" s="344"/>
      <c r="W118" s="344"/>
      <c r="X118" s="344"/>
      <c r="Y118" s="344"/>
      <c r="Z118" s="344"/>
      <c r="AA118" s="344"/>
      <c r="AB118" s="344"/>
      <c r="AC118" s="344"/>
      <c r="AD118" s="344"/>
      <c r="AE118" s="344"/>
      <c r="AF118" s="344"/>
      <c r="AG118" s="344"/>
      <c r="AH118" s="344"/>
      <c r="AI118" s="344"/>
      <c r="AJ118" s="344"/>
      <c r="AK118" s="344"/>
      <c r="AL118" s="344"/>
      <c r="AM118" s="344"/>
      <c r="AN118" s="344"/>
      <c r="AO118" s="344"/>
      <c r="AP118" s="344"/>
      <c r="AQ118" s="344"/>
      <c r="AR118" s="344"/>
      <c r="AS118" s="344"/>
      <c r="AT118" s="344"/>
      <c r="AU118" s="344"/>
      <c r="AV118" s="344"/>
      <c r="AW118" s="344"/>
      <c r="AX118" s="344"/>
      <c r="AY118" s="344"/>
      <c r="AZ118" s="344"/>
      <c r="BA118" s="344"/>
      <c r="BB118" s="344"/>
      <c r="BC118" s="344"/>
      <c r="BD118" s="344"/>
      <c r="BE118" s="344"/>
      <c r="BF118" s="344"/>
      <c r="BG118" s="344"/>
      <c r="BH118" s="344"/>
      <c r="BI118" s="344"/>
      <c r="BJ118" s="344"/>
      <c r="BK118" s="344"/>
      <c r="BL118" s="344"/>
    </row>
    <row r="119" spans="1:64" ht="14">
      <c r="A119" s="4" t="s">
        <v>124</v>
      </c>
      <c r="B119" s="11" t="s">
        <v>31</v>
      </c>
      <c r="C119" s="11"/>
      <c r="D119" s="11">
        <v>2.1666666666999999</v>
      </c>
      <c r="E119" s="11">
        <v>2.5</v>
      </c>
      <c r="F119" s="9">
        <v>3</v>
      </c>
      <c r="G119" s="11"/>
      <c r="H119" s="11"/>
      <c r="I119" s="11"/>
      <c r="J119" s="9"/>
      <c r="K119" s="11"/>
      <c r="L119" s="11"/>
      <c r="M119" s="11"/>
      <c r="N119" s="9"/>
      <c r="O119" s="4"/>
      <c r="P119"/>
      <c r="Q119"/>
      <c r="R119" s="344"/>
      <c r="S119" s="344"/>
      <c r="T119" s="344"/>
      <c r="U119" s="344"/>
      <c r="V119" s="344"/>
      <c r="W119" s="344"/>
      <c r="X119" s="344"/>
      <c r="Y119" s="344"/>
      <c r="Z119" s="344"/>
      <c r="AA119" s="344"/>
      <c r="AB119" s="344"/>
      <c r="AC119" s="344"/>
      <c r="AD119" s="344"/>
      <c r="AE119" s="344"/>
      <c r="AF119" s="344"/>
      <c r="AG119" s="344"/>
      <c r="AH119" s="344"/>
      <c r="AI119" s="344"/>
      <c r="AJ119" s="344"/>
      <c r="AK119" s="344"/>
      <c r="AL119" s="344"/>
      <c r="AM119" s="344"/>
      <c r="AN119" s="344"/>
      <c r="AO119" s="344"/>
      <c r="AP119" s="344"/>
      <c r="AQ119" s="344"/>
      <c r="AR119" s="344"/>
      <c r="AS119" s="344"/>
      <c r="AT119" s="344"/>
      <c r="AU119" s="344"/>
      <c r="AV119" s="344"/>
      <c r="AW119" s="344"/>
      <c r="AX119" s="344"/>
      <c r="AY119" s="344"/>
      <c r="AZ119" s="344"/>
      <c r="BA119" s="344"/>
      <c r="BB119" s="344"/>
      <c r="BC119" s="344"/>
      <c r="BD119" s="344"/>
      <c r="BE119" s="344"/>
      <c r="BF119" s="344"/>
      <c r="BG119" s="344"/>
      <c r="BH119" s="344"/>
      <c r="BI119" s="344"/>
      <c r="BJ119" s="344"/>
      <c r="BK119" s="344"/>
      <c r="BL119" s="344"/>
    </row>
    <row r="120" spans="1:64" ht="14">
      <c r="A120" s="4" t="s">
        <v>144</v>
      </c>
      <c r="B120" s="54" t="s">
        <v>31</v>
      </c>
      <c r="C120" s="5"/>
      <c r="D120" s="11">
        <v>2.1666666666999999</v>
      </c>
      <c r="E120" s="11">
        <v>2.5</v>
      </c>
      <c r="F120" s="9">
        <v>3</v>
      </c>
      <c r="G120" s="24"/>
      <c r="H120" s="11"/>
      <c r="I120" s="11"/>
      <c r="J120" s="9"/>
      <c r="K120" s="11"/>
      <c r="L120" s="11"/>
      <c r="M120" s="11"/>
      <c r="N120" s="9"/>
      <c r="O120" s="4"/>
      <c r="P120"/>
      <c r="Q120" s="344"/>
      <c r="R120" s="344"/>
      <c r="S120" s="344"/>
      <c r="T120" s="344"/>
      <c r="U120" s="344"/>
      <c r="V120" s="344"/>
      <c r="W120" s="344"/>
      <c r="X120" s="344"/>
      <c r="Y120" s="344"/>
      <c r="Z120" s="344"/>
      <c r="AA120" s="344"/>
      <c r="AB120" s="344"/>
      <c r="AC120" s="344"/>
      <c r="AD120" s="344"/>
      <c r="AE120" s="344"/>
      <c r="AF120" s="344"/>
      <c r="AG120" s="344"/>
      <c r="AH120" s="344"/>
      <c r="AI120" s="344"/>
      <c r="AJ120" s="344"/>
      <c r="AK120" s="344"/>
      <c r="AL120" s="344"/>
      <c r="AM120" s="344"/>
      <c r="AN120" s="344"/>
      <c r="AO120" s="344"/>
      <c r="AP120" s="344"/>
      <c r="AQ120" s="344"/>
      <c r="AR120" s="344"/>
      <c r="AS120" s="344"/>
      <c r="AT120" s="344"/>
      <c r="AU120" s="344"/>
      <c r="AV120" s="344"/>
      <c r="AW120" s="344"/>
      <c r="AX120" s="344"/>
      <c r="AY120" s="344"/>
      <c r="AZ120" s="344"/>
      <c r="BA120" s="344"/>
      <c r="BB120" s="344"/>
      <c r="BC120" s="344"/>
      <c r="BD120" s="344"/>
      <c r="BE120" s="344"/>
      <c r="BF120" s="344"/>
      <c r="BG120" s="344"/>
    </row>
    <row r="121" spans="1:64" ht="14">
      <c r="A121" s="4" t="s">
        <v>153</v>
      </c>
      <c r="B121" s="54" t="s">
        <v>31</v>
      </c>
      <c r="C121" s="5"/>
      <c r="D121" s="11">
        <v>2.1666666666999999</v>
      </c>
      <c r="E121" s="11">
        <v>2.5</v>
      </c>
      <c r="F121" s="9">
        <v>3</v>
      </c>
      <c r="G121" s="24"/>
      <c r="H121" s="11"/>
      <c r="I121" s="11"/>
      <c r="J121" s="9"/>
      <c r="K121" s="11"/>
      <c r="L121" s="11"/>
      <c r="M121" s="11"/>
      <c r="N121" s="9"/>
      <c r="O121" s="4"/>
      <c r="P121"/>
      <c r="Q121" s="344"/>
      <c r="R121" s="344"/>
      <c r="S121" s="344"/>
      <c r="T121" s="344"/>
      <c r="U121" s="344"/>
      <c r="V121" s="344"/>
      <c r="W121" s="344"/>
      <c r="X121" s="344"/>
      <c r="Y121" s="344"/>
      <c r="Z121" s="344"/>
      <c r="AA121" s="344"/>
      <c r="AB121" s="344"/>
      <c r="AC121" s="344"/>
      <c r="AD121" s="344"/>
      <c r="AE121" s="344"/>
      <c r="AF121" s="344"/>
      <c r="AG121" s="344"/>
      <c r="AH121" s="344"/>
      <c r="AI121" s="344"/>
      <c r="AJ121" s="344"/>
      <c r="AK121" s="344"/>
      <c r="AL121" s="344"/>
      <c r="AM121" s="344"/>
      <c r="AN121" s="344"/>
      <c r="AO121" s="344"/>
      <c r="AP121" s="344"/>
      <c r="AQ121" s="344"/>
      <c r="AR121" s="344"/>
      <c r="AS121" s="344"/>
      <c r="AT121" s="344"/>
      <c r="AU121" s="344"/>
      <c r="AV121" s="344"/>
      <c r="AW121" s="344"/>
      <c r="AX121" s="344"/>
      <c r="AY121" s="344"/>
      <c r="AZ121" s="344"/>
      <c r="BA121" s="344"/>
      <c r="BB121" s="344"/>
      <c r="BC121" s="344"/>
      <c r="BD121" s="344"/>
      <c r="BE121" s="344"/>
      <c r="BF121" s="344"/>
      <c r="BG121" s="344"/>
    </row>
    <row r="122" spans="1:64" ht="14">
      <c r="A122" s="4" t="s">
        <v>149</v>
      </c>
      <c r="B122" s="11" t="s">
        <v>31</v>
      </c>
      <c r="C122" s="11"/>
      <c r="D122" s="11">
        <v>2.1666666666999999</v>
      </c>
      <c r="E122" s="11">
        <v>3</v>
      </c>
      <c r="F122" s="9">
        <v>3</v>
      </c>
      <c r="G122" s="11"/>
      <c r="H122" s="11"/>
      <c r="I122" s="11"/>
      <c r="J122" s="9"/>
      <c r="K122" s="11"/>
      <c r="L122" s="11"/>
      <c r="M122" s="11"/>
      <c r="N122" s="9"/>
      <c r="O122" s="4"/>
      <c r="P122"/>
      <c r="Q122"/>
      <c r="R122" s="344"/>
      <c r="S122" s="344"/>
      <c r="T122" s="344"/>
      <c r="U122" s="344"/>
      <c r="V122" s="344"/>
      <c r="W122" s="344"/>
      <c r="X122" s="344"/>
      <c r="Y122" s="344"/>
      <c r="Z122" s="344"/>
      <c r="AA122" s="344"/>
      <c r="AB122" s="344"/>
      <c r="AC122" s="344"/>
      <c r="AD122" s="344"/>
      <c r="AE122" s="344"/>
      <c r="AF122" s="344"/>
      <c r="AG122" s="344"/>
      <c r="AH122" s="344"/>
      <c r="AI122" s="344"/>
      <c r="AJ122" s="344"/>
      <c r="AK122" s="344"/>
      <c r="AL122" s="344"/>
      <c r="AM122" s="344"/>
      <c r="AN122" s="344"/>
      <c r="AO122" s="344"/>
      <c r="AP122" s="344"/>
      <c r="AQ122" s="344"/>
      <c r="AR122" s="344"/>
      <c r="AS122" s="344"/>
      <c r="AT122" s="344"/>
      <c r="AU122" s="344"/>
      <c r="AV122" s="34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</row>
    <row r="123" spans="1:64" ht="14">
      <c r="A123" s="357" t="s">
        <v>1411</v>
      </c>
      <c r="B123" s="54" t="s">
        <v>31</v>
      </c>
      <c r="C123" s="357"/>
      <c r="D123" s="93">
        <v>2.1666666666999999</v>
      </c>
      <c r="E123" s="54">
        <v>2.5</v>
      </c>
      <c r="F123" s="358">
        <v>3</v>
      </c>
      <c r="G123" s="357"/>
      <c r="H123" s="93"/>
      <c r="I123" s="93"/>
      <c r="J123" s="358"/>
      <c r="K123" s="93"/>
      <c r="L123" s="93"/>
      <c r="M123" s="93"/>
      <c r="N123" s="358"/>
      <c r="O123" s="357"/>
    </row>
    <row r="124" spans="1:64" ht="14">
      <c r="A124" s="4" t="s">
        <v>234</v>
      </c>
      <c r="B124" s="93">
        <v>2.5555555555333336</v>
      </c>
      <c r="C124" s="5"/>
      <c r="D124" s="11">
        <v>2.3333333333000001</v>
      </c>
      <c r="E124" s="11">
        <v>3</v>
      </c>
      <c r="F124" s="9">
        <v>3</v>
      </c>
      <c r="G124" s="24"/>
      <c r="H124" s="11">
        <v>2.5</v>
      </c>
      <c r="I124" s="11">
        <v>3</v>
      </c>
      <c r="J124" s="9">
        <v>3</v>
      </c>
      <c r="K124" s="11"/>
      <c r="L124" s="11">
        <v>2.8333333333000001</v>
      </c>
      <c r="M124" s="11">
        <v>3.5</v>
      </c>
      <c r="N124" s="9">
        <v>3</v>
      </c>
      <c r="O124" s="4"/>
      <c r="P124"/>
      <c r="Q124" s="344"/>
      <c r="R124" s="344"/>
      <c r="S124" s="344"/>
      <c r="T124" s="344"/>
      <c r="U124" s="344"/>
      <c r="V124" s="344"/>
      <c r="W124" s="344"/>
      <c r="X124" s="344"/>
      <c r="Y124" s="344"/>
      <c r="Z124" s="344"/>
      <c r="AA124" s="344"/>
      <c r="AB124" s="344"/>
      <c r="AC124" s="344"/>
      <c r="AD124" s="344"/>
      <c r="AE124" s="344"/>
      <c r="AF124" s="344"/>
      <c r="AG124" s="344"/>
      <c r="AH124" s="344"/>
      <c r="AI124" s="344"/>
      <c r="AJ124" s="344"/>
      <c r="AK124" s="344"/>
      <c r="AL124" s="344"/>
      <c r="AM124" s="344"/>
      <c r="AN124" s="344"/>
      <c r="AO124" s="344"/>
      <c r="AP124" s="344"/>
      <c r="AQ124" s="344"/>
      <c r="AR124" s="344"/>
      <c r="AS124" s="344"/>
      <c r="AT124" s="344"/>
      <c r="AU124" s="344"/>
      <c r="AV124" s="344"/>
      <c r="AW124" s="344"/>
      <c r="AX124" s="344"/>
      <c r="AY124" s="344"/>
      <c r="AZ124" s="344"/>
      <c r="BA124" s="344"/>
      <c r="BB124" s="344"/>
      <c r="BC124" s="344"/>
      <c r="BD124" s="344"/>
      <c r="BE124" s="344"/>
      <c r="BF124" s="344"/>
      <c r="BG124" s="344"/>
      <c r="BH124" s="344"/>
      <c r="BI124" s="344"/>
      <c r="BJ124" s="344"/>
      <c r="BK124" s="344"/>
      <c r="BL124" s="344"/>
    </row>
    <row r="125" spans="1:64" ht="14">
      <c r="A125" s="190" t="s">
        <v>60</v>
      </c>
      <c r="B125" s="11" t="s">
        <v>230</v>
      </c>
      <c r="C125" s="11"/>
      <c r="D125" s="11">
        <v>2.3333333333000001</v>
      </c>
      <c r="E125" s="11">
        <v>2.5</v>
      </c>
      <c r="F125" s="9">
        <v>3</v>
      </c>
      <c r="G125" s="11"/>
      <c r="H125" s="11">
        <v>1.6666666667000001</v>
      </c>
      <c r="I125" s="11">
        <v>2</v>
      </c>
      <c r="J125" s="9">
        <v>3</v>
      </c>
      <c r="K125" s="11"/>
      <c r="L125" s="11"/>
      <c r="M125" s="11"/>
      <c r="N125" s="9"/>
      <c r="O125" s="190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191"/>
      <c r="AO125" s="191"/>
      <c r="AP125" s="191"/>
      <c r="AQ125" s="191"/>
      <c r="AR125" s="191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344"/>
      <c r="BI125" s="344"/>
      <c r="BJ125" s="344"/>
      <c r="BK125" s="344"/>
      <c r="BL125" s="344"/>
    </row>
    <row r="126" spans="1:64" ht="14">
      <c r="A126" s="4" t="s">
        <v>1396</v>
      </c>
      <c r="B126" s="11" t="s">
        <v>1472</v>
      </c>
      <c r="C126" s="4"/>
      <c r="D126" s="11">
        <v>2.3333333333000001</v>
      </c>
      <c r="E126" s="11">
        <v>2.5</v>
      </c>
      <c r="F126" s="9">
        <v>3</v>
      </c>
      <c r="G126" s="4"/>
      <c r="H126" s="11">
        <v>2.5</v>
      </c>
      <c r="I126" s="11">
        <v>3</v>
      </c>
      <c r="J126" s="9">
        <v>3</v>
      </c>
      <c r="K126" s="11"/>
      <c r="L126" s="11"/>
      <c r="M126" s="11"/>
      <c r="N126" s="9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191"/>
      <c r="AT126" s="191"/>
      <c r="AU126" s="191"/>
      <c r="AV126" s="191"/>
      <c r="AW126" s="344"/>
      <c r="AX126" s="344"/>
      <c r="AY126" s="344"/>
      <c r="AZ126" s="344"/>
      <c r="BA126" s="344"/>
      <c r="BB126" s="344"/>
      <c r="BC126" s="344"/>
      <c r="BD126" s="344"/>
      <c r="BE126" s="344"/>
      <c r="BF126" s="344"/>
      <c r="BG126" s="344"/>
      <c r="BH126" s="344"/>
      <c r="BI126" s="344"/>
      <c r="BJ126" s="344"/>
      <c r="BK126" s="344"/>
      <c r="BL126" s="344"/>
    </row>
    <row r="127" spans="1:64" ht="14">
      <c r="A127" s="4" t="s">
        <v>1414</v>
      </c>
      <c r="B127" s="11" t="s">
        <v>31</v>
      </c>
      <c r="C127" s="4"/>
      <c r="D127" s="11">
        <v>2.3333333333000001</v>
      </c>
      <c r="E127" s="11">
        <v>2.5</v>
      </c>
      <c r="F127" s="9">
        <v>3</v>
      </c>
      <c r="G127" s="4"/>
      <c r="H127" s="11"/>
      <c r="I127" s="11"/>
      <c r="J127" s="9"/>
      <c r="K127" s="11"/>
      <c r="L127" s="11"/>
      <c r="M127" s="11"/>
      <c r="N127" s="9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191"/>
      <c r="AX127" s="191"/>
      <c r="AY127" s="191"/>
      <c r="AZ127" s="191"/>
      <c r="BA127" s="191"/>
      <c r="BB127" s="191"/>
      <c r="BC127" s="191"/>
      <c r="BD127" s="191"/>
      <c r="BE127" s="191"/>
      <c r="BF127" s="191"/>
      <c r="BG127" s="191"/>
      <c r="BH127" s="4"/>
      <c r="BI127" s="4"/>
      <c r="BJ127" s="4"/>
      <c r="BK127" s="4"/>
      <c r="BL127" s="4"/>
    </row>
    <row r="128" spans="1:64" ht="14">
      <c r="A128" s="4" t="s">
        <v>1406</v>
      </c>
      <c r="B128" s="11" t="s">
        <v>31</v>
      </c>
      <c r="C128" s="11"/>
      <c r="D128" s="11">
        <v>2.3333333333000001</v>
      </c>
      <c r="E128" s="11">
        <v>2.5</v>
      </c>
      <c r="F128" s="9">
        <v>3</v>
      </c>
      <c r="G128" s="11"/>
      <c r="H128" s="11"/>
      <c r="I128" s="11"/>
      <c r="J128" s="9"/>
      <c r="K128" s="11"/>
      <c r="L128" s="11"/>
      <c r="M128" s="11"/>
      <c r="N128" s="9"/>
      <c r="O128" s="4"/>
      <c r="P128"/>
      <c r="Q128"/>
      <c r="R128" s="344"/>
      <c r="S128" s="344"/>
      <c r="T128" s="344"/>
      <c r="U128" s="344"/>
      <c r="V128" s="344"/>
      <c r="W128" s="344"/>
      <c r="X128" s="344"/>
      <c r="Y128" s="344"/>
      <c r="Z128" s="344"/>
      <c r="AA128" s="344"/>
      <c r="AB128" s="344"/>
      <c r="AC128" s="344"/>
      <c r="AD128" s="344"/>
      <c r="AE128" s="344"/>
      <c r="AF128" s="344"/>
      <c r="AG128" s="344"/>
      <c r="AH128" s="344"/>
      <c r="AI128" s="344"/>
      <c r="AJ128" s="344"/>
      <c r="AK128" s="344"/>
      <c r="AL128" s="344"/>
      <c r="AM128" s="344"/>
      <c r="AN128" s="344"/>
      <c r="AO128" s="344"/>
      <c r="AP128" s="344"/>
      <c r="AQ128" s="344"/>
      <c r="AR128" s="344"/>
      <c r="AS128" s="344"/>
      <c r="AT128" s="344"/>
      <c r="AU128" s="344"/>
      <c r="AV128" s="344"/>
      <c r="AW128" s="344"/>
      <c r="AX128" s="344"/>
      <c r="AY128" s="344"/>
      <c r="AZ128" s="344"/>
      <c r="BA128" s="344"/>
      <c r="BB128" s="344"/>
      <c r="BC128" s="344"/>
      <c r="BD128" s="344"/>
      <c r="BE128" s="344"/>
      <c r="BF128" s="344"/>
      <c r="BG128" s="344"/>
      <c r="BH128" s="344"/>
      <c r="BI128" s="344"/>
      <c r="BJ128" s="344"/>
      <c r="BK128" s="344"/>
      <c r="BL128" s="344"/>
    </row>
    <row r="129" spans="1:64" ht="14">
      <c r="A129" s="4" t="s">
        <v>127</v>
      </c>
      <c r="B129" s="54" t="s">
        <v>31</v>
      </c>
      <c r="C129" s="5"/>
      <c r="D129" s="11">
        <v>2.3333333333000001</v>
      </c>
      <c r="E129" s="11">
        <v>3</v>
      </c>
      <c r="F129" s="9">
        <v>3</v>
      </c>
      <c r="G129" s="24"/>
      <c r="H129" s="11"/>
      <c r="I129" s="11"/>
      <c r="J129" s="9"/>
      <c r="K129" s="11"/>
      <c r="L129" s="11"/>
      <c r="M129" s="11"/>
      <c r="N129" s="9"/>
      <c r="O129" s="4"/>
      <c r="P129"/>
      <c r="Q129" s="344"/>
      <c r="R129" s="344"/>
      <c r="S129" s="344"/>
      <c r="T129" s="344"/>
      <c r="U129" s="344"/>
      <c r="V129" s="344"/>
      <c r="W129" s="344"/>
      <c r="X129" s="344"/>
      <c r="Y129" s="344"/>
      <c r="Z129" s="344"/>
      <c r="AA129" s="344"/>
      <c r="AB129" s="344"/>
      <c r="AC129" s="344"/>
      <c r="AD129" s="344"/>
      <c r="AE129" s="344"/>
      <c r="AF129" s="344"/>
      <c r="AG129" s="344"/>
      <c r="AH129" s="344"/>
      <c r="AI129" s="344"/>
      <c r="AJ129" s="344"/>
      <c r="AK129" s="344"/>
      <c r="AL129" s="344"/>
      <c r="AM129" s="344"/>
      <c r="AN129" s="344"/>
      <c r="AO129" s="344"/>
      <c r="AP129" s="344"/>
      <c r="AQ129" s="344"/>
      <c r="AR129" s="344"/>
      <c r="AS129" s="344"/>
      <c r="AT129" s="344"/>
      <c r="AU129" s="344"/>
      <c r="AV129" s="344"/>
      <c r="AW129" s="344"/>
      <c r="AX129" s="344"/>
      <c r="AY129" s="344"/>
      <c r="AZ129" s="344"/>
      <c r="BA129" s="344"/>
      <c r="BB129" s="344"/>
      <c r="BC129" s="344"/>
      <c r="BD129" s="344"/>
      <c r="BE129" s="344"/>
      <c r="BF129" s="344"/>
      <c r="BG129" s="344"/>
    </row>
    <row r="130" spans="1:64" ht="14">
      <c r="A130" s="4" t="s">
        <v>323</v>
      </c>
      <c r="B130" s="11" t="s">
        <v>31</v>
      </c>
      <c r="C130" s="4"/>
      <c r="D130" s="11">
        <v>2.3333333333000001</v>
      </c>
      <c r="E130" s="11">
        <v>2.5</v>
      </c>
      <c r="F130" s="9">
        <v>3</v>
      </c>
      <c r="G130" s="4"/>
      <c r="H130" s="11"/>
      <c r="I130" s="11"/>
      <c r="J130" s="9"/>
      <c r="K130" s="11"/>
      <c r="L130" s="11"/>
      <c r="M130" s="11"/>
      <c r="N130" s="9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191"/>
      <c r="AX130" s="191"/>
      <c r="AY130" s="191"/>
      <c r="AZ130" s="191"/>
      <c r="BA130" s="191"/>
      <c r="BB130" s="191"/>
      <c r="BC130" s="191"/>
      <c r="BD130" s="191"/>
      <c r="BE130" s="191"/>
      <c r="BF130" s="191"/>
      <c r="BG130" s="191"/>
    </row>
    <row r="131" spans="1:64" ht="14">
      <c r="A131" s="55" t="s">
        <v>1433</v>
      </c>
      <c r="B131" s="93" t="s">
        <v>31</v>
      </c>
      <c r="C131" s="54"/>
      <c r="D131" s="93">
        <v>2.3333333333000001</v>
      </c>
      <c r="E131" s="54">
        <v>3.5</v>
      </c>
      <c r="F131" s="358">
        <v>3</v>
      </c>
      <c r="G131" s="54"/>
      <c r="H131" s="93"/>
      <c r="I131" s="93"/>
      <c r="J131" s="358"/>
      <c r="K131" s="93"/>
      <c r="L131" s="93"/>
      <c r="M131" s="93"/>
      <c r="N131" s="358"/>
      <c r="O131" s="54"/>
    </row>
    <row r="132" spans="1:64" ht="14">
      <c r="A132" s="4" t="s">
        <v>1397</v>
      </c>
      <c r="B132" s="11" t="s">
        <v>31</v>
      </c>
      <c r="C132" s="4"/>
      <c r="D132" s="11">
        <v>2.5</v>
      </c>
      <c r="E132" s="11">
        <v>3</v>
      </c>
      <c r="F132" s="9">
        <v>3</v>
      </c>
      <c r="G132" s="4"/>
      <c r="H132" s="11"/>
      <c r="I132" s="11"/>
      <c r="J132" s="9"/>
      <c r="K132" s="11"/>
      <c r="L132" s="11"/>
      <c r="M132" s="11"/>
      <c r="N132" s="9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191"/>
      <c r="AX132" s="191"/>
      <c r="AY132" s="191"/>
      <c r="AZ132" s="191"/>
      <c r="BA132" s="191"/>
      <c r="BB132" s="191"/>
      <c r="BC132" s="191"/>
      <c r="BD132" s="191"/>
      <c r="BE132" s="191"/>
      <c r="BF132" s="191"/>
      <c r="BG132" s="191"/>
      <c r="BH132" s="4"/>
      <c r="BI132" s="4"/>
      <c r="BJ132" s="4"/>
      <c r="BK132" s="4"/>
      <c r="BL132" s="4"/>
    </row>
    <row r="133" spans="1:64" ht="14">
      <c r="A133" s="4" t="s">
        <v>1424</v>
      </c>
      <c r="B133" s="54" t="s">
        <v>31</v>
      </c>
      <c r="C133" s="5"/>
      <c r="D133" s="11">
        <v>2.5</v>
      </c>
      <c r="E133" s="11">
        <v>3</v>
      </c>
      <c r="F133" s="9">
        <v>3</v>
      </c>
      <c r="G133" s="24"/>
      <c r="H133" s="11"/>
      <c r="I133" s="11"/>
      <c r="J133" s="9"/>
      <c r="K133" s="11"/>
      <c r="L133" s="11"/>
      <c r="M133" s="11"/>
      <c r="N133" s="9"/>
      <c r="O133" s="4"/>
      <c r="P133"/>
      <c r="Q133" s="344"/>
      <c r="R133" s="344"/>
      <c r="S133" s="344"/>
      <c r="T133" s="344"/>
      <c r="U133" s="344"/>
      <c r="V133" s="344"/>
      <c r="W133" s="344"/>
      <c r="X133" s="344"/>
      <c r="Y133" s="344"/>
      <c r="Z133" s="344"/>
      <c r="AA133" s="344"/>
      <c r="AB133" s="344"/>
      <c r="AC133" s="344"/>
      <c r="AD133" s="344"/>
      <c r="AE133" s="344"/>
      <c r="AF133" s="344"/>
      <c r="AG133" s="344"/>
      <c r="AH133" s="344"/>
      <c r="AI133" s="344"/>
      <c r="AJ133" s="344"/>
      <c r="AK133" s="344"/>
      <c r="AL133" s="344"/>
      <c r="AM133" s="344"/>
      <c r="AN133" s="344"/>
      <c r="AO133" s="344"/>
      <c r="AP133" s="344"/>
      <c r="AQ133" s="344"/>
      <c r="AR133" s="344"/>
      <c r="AS133" s="344"/>
      <c r="AT133" s="344"/>
      <c r="AU133" s="344"/>
      <c r="AV133" s="344"/>
      <c r="AW133" s="344"/>
      <c r="AX133" s="344"/>
      <c r="AY133" s="344"/>
      <c r="AZ133" s="344"/>
      <c r="BA133" s="344"/>
      <c r="BB133" s="344"/>
      <c r="BC133" s="344"/>
      <c r="BD133" s="344"/>
      <c r="BE133" s="344"/>
      <c r="BF133" s="344"/>
      <c r="BG133" s="344"/>
      <c r="BH133" s="344"/>
      <c r="BI133" s="344"/>
      <c r="BJ133" s="344"/>
      <c r="BK133" s="344"/>
      <c r="BL133" s="344"/>
    </row>
    <row r="134" spans="1:64" ht="14">
      <c r="A134" s="4" t="s">
        <v>1437</v>
      </c>
      <c r="B134" s="11" t="s">
        <v>31</v>
      </c>
      <c r="C134" s="4"/>
      <c r="D134" s="11">
        <v>2.5</v>
      </c>
      <c r="E134" s="11">
        <v>3</v>
      </c>
      <c r="F134" s="9">
        <v>3</v>
      </c>
      <c r="G134" s="4"/>
      <c r="H134" s="11"/>
      <c r="I134" s="11"/>
      <c r="J134" s="9"/>
      <c r="K134" s="11"/>
      <c r="L134" s="11"/>
      <c r="M134" s="11"/>
      <c r="N134" s="9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191"/>
      <c r="AT134" s="191"/>
      <c r="AU134" s="191"/>
      <c r="AV134" s="191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344"/>
      <c r="BI134" s="344"/>
      <c r="BJ134" s="344"/>
      <c r="BK134" s="344"/>
      <c r="BL134" s="344"/>
    </row>
    <row r="135" spans="1:64" ht="14">
      <c r="A135" s="4" t="s">
        <v>166</v>
      </c>
      <c r="B135" s="11" t="s">
        <v>235</v>
      </c>
      <c r="C135" s="4"/>
      <c r="D135" s="11">
        <v>2.5</v>
      </c>
      <c r="E135" s="11">
        <v>3</v>
      </c>
      <c r="F135" s="9">
        <v>3</v>
      </c>
      <c r="G135" s="4"/>
      <c r="H135" s="11">
        <v>3</v>
      </c>
      <c r="I135" s="11">
        <v>3.5</v>
      </c>
      <c r="J135" s="9">
        <v>3</v>
      </c>
      <c r="K135" s="11"/>
      <c r="L135" s="11"/>
      <c r="M135" s="11"/>
      <c r="N135" s="9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191"/>
      <c r="AT135" s="191"/>
      <c r="AU135" s="191"/>
      <c r="AV135" s="191"/>
      <c r="AW135" s="344"/>
      <c r="AX135" s="344"/>
      <c r="AY135" s="344"/>
      <c r="AZ135" s="344"/>
      <c r="BA135" s="344"/>
      <c r="BB135" s="344"/>
      <c r="BC135" s="344"/>
      <c r="BD135" s="344"/>
      <c r="BE135" s="344"/>
      <c r="BF135" s="344"/>
      <c r="BG135" s="344"/>
      <c r="BH135" s="344"/>
      <c r="BI135" s="344"/>
      <c r="BJ135" s="344"/>
      <c r="BK135" s="344"/>
      <c r="BL135" s="344"/>
    </row>
    <row r="136" spans="1:64" ht="14">
      <c r="A136" s="357" t="s">
        <v>1427</v>
      </c>
      <c r="B136" s="11" t="s">
        <v>31</v>
      </c>
      <c r="C136" s="11"/>
      <c r="D136" s="11">
        <v>2.5</v>
      </c>
      <c r="E136" s="11">
        <v>3</v>
      </c>
      <c r="F136" s="9">
        <v>4</v>
      </c>
      <c r="G136" s="11"/>
      <c r="H136" s="11"/>
      <c r="I136" s="11"/>
      <c r="J136" s="9"/>
      <c r="K136" s="11"/>
      <c r="L136" s="11"/>
      <c r="M136" s="11"/>
      <c r="N136" s="9"/>
      <c r="O136" s="93"/>
      <c r="P136" s="344"/>
      <c r="Q136" s="344"/>
      <c r="R136" s="344"/>
      <c r="S136" s="344"/>
      <c r="T136" s="344"/>
      <c r="U136" s="344"/>
      <c r="V136" s="344"/>
      <c r="W136" s="344"/>
      <c r="X136" s="344"/>
      <c r="Y136" s="344"/>
      <c r="Z136" s="344"/>
      <c r="AA136" s="344"/>
      <c r="AB136" s="344"/>
      <c r="AC136" s="344"/>
      <c r="AD136" s="344"/>
      <c r="AE136" s="344"/>
      <c r="AF136" s="344"/>
      <c r="AG136" s="344"/>
      <c r="AH136" s="344"/>
      <c r="AI136" s="344"/>
      <c r="AJ136" s="344"/>
      <c r="AK136" s="344"/>
      <c r="AL136" s="344"/>
      <c r="AM136" s="344"/>
      <c r="AN136" s="344"/>
      <c r="AO136" s="344"/>
      <c r="AP136" s="344"/>
      <c r="AQ136" s="344"/>
      <c r="AR136" s="344"/>
      <c r="AS136" s="49"/>
      <c r="AT136" s="49"/>
      <c r="AU136" s="49"/>
      <c r="AV136" s="49"/>
      <c r="AW136" s="344"/>
      <c r="AX136" s="344"/>
      <c r="AY136" s="344"/>
      <c r="AZ136" s="344"/>
      <c r="BA136" s="344"/>
      <c r="BB136" s="344"/>
      <c r="BC136" s="344"/>
      <c r="BD136" s="344"/>
      <c r="BE136" s="344"/>
      <c r="BF136" s="344"/>
      <c r="BG136" s="344"/>
    </row>
    <row r="137" spans="1:64" ht="14">
      <c r="A137" s="55" t="s">
        <v>205</v>
      </c>
      <c r="B137" s="93">
        <v>2.1666666666666665</v>
      </c>
      <c r="C137" s="54"/>
      <c r="D137" s="93">
        <v>2.5</v>
      </c>
      <c r="E137" s="54">
        <v>3</v>
      </c>
      <c r="F137" s="358">
        <v>3</v>
      </c>
      <c r="G137" s="54"/>
      <c r="H137" s="93">
        <v>1.6666666667000001</v>
      </c>
      <c r="I137" s="93">
        <v>2.5</v>
      </c>
      <c r="J137" s="358">
        <v>3</v>
      </c>
      <c r="K137" s="93"/>
      <c r="L137" s="93">
        <v>2.3333333333000001</v>
      </c>
      <c r="M137" s="93">
        <v>2.5</v>
      </c>
      <c r="N137" s="358">
        <v>3</v>
      </c>
      <c r="O137" s="54"/>
    </row>
    <row r="138" spans="1:64" ht="14">
      <c r="A138" s="59" t="s">
        <v>182</v>
      </c>
      <c r="B138" s="56">
        <v>2.6111111111333329</v>
      </c>
      <c r="C138" s="336"/>
      <c r="D138" s="56">
        <v>2.5</v>
      </c>
      <c r="E138" s="336">
        <v>3</v>
      </c>
      <c r="F138" s="360">
        <v>3</v>
      </c>
      <c r="G138" s="336"/>
      <c r="H138" s="56">
        <v>2.6666666666999999</v>
      </c>
      <c r="I138" s="56">
        <v>3</v>
      </c>
      <c r="J138" s="360">
        <v>3</v>
      </c>
      <c r="K138" s="56"/>
      <c r="L138" s="56">
        <v>2.6666666666999999</v>
      </c>
      <c r="M138" s="56">
        <v>3</v>
      </c>
      <c r="N138" s="360">
        <v>3</v>
      </c>
      <c r="O138" s="54"/>
    </row>
    <row r="139" spans="1:64" ht="14">
      <c r="A139" s="4" t="s">
        <v>1467</v>
      </c>
      <c r="B139" s="11" t="s">
        <v>31</v>
      </c>
      <c r="C139" s="4"/>
      <c r="D139" s="11">
        <v>2.625</v>
      </c>
      <c r="E139" s="11">
        <v>3</v>
      </c>
      <c r="F139" s="9">
        <v>4</v>
      </c>
      <c r="G139" s="4"/>
      <c r="H139" s="11"/>
      <c r="I139" s="11"/>
      <c r="J139" s="9"/>
      <c r="K139" s="11"/>
      <c r="L139" s="11"/>
      <c r="M139" s="11"/>
      <c r="N139" s="9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191"/>
      <c r="AT139" s="191"/>
      <c r="AU139" s="191"/>
      <c r="AV139" s="191"/>
      <c r="AW139" s="344"/>
      <c r="AX139" s="344"/>
      <c r="AY139" s="344"/>
      <c r="AZ139" s="344"/>
      <c r="BA139" s="344"/>
      <c r="BB139" s="344"/>
      <c r="BC139" s="344"/>
      <c r="BD139" s="344"/>
      <c r="BE139" s="344"/>
      <c r="BF139" s="344"/>
      <c r="BG139" s="344"/>
      <c r="BH139" s="344"/>
      <c r="BI139" s="344"/>
      <c r="BJ139" s="344"/>
      <c r="BK139" s="344"/>
      <c r="BL139" s="344"/>
    </row>
    <row r="140" spans="1:64" ht="14">
      <c r="A140" s="4" t="s">
        <v>207</v>
      </c>
      <c r="B140" s="54" t="s">
        <v>235</v>
      </c>
      <c r="C140" s="5"/>
      <c r="D140" s="11">
        <v>2.6666666666999999</v>
      </c>
      <c r="E140" s="11">
        <v>3</v>
      </c>
      <c r="F140" s="9">
        <v>3</v>
      </c>
      <c r="G140" s="24"/>
      <c r="H140" s="11">
        <v>3</v>
      </c>
      <c r="I140" s="11">
        <v>3.5</v>
      </c>
      <c r="J140" s="9">
        <v>3</v>
      </c>
      <c r="K140" s="11"/>
      <c r="L140" s="11"/>
      <c r="M140" s="11"/>
      <c r="N140" s="9"/>
      <c r="O140" s="4"/>
      <c r="P140"/>
      <c r="Q140" s="344"/>
      <c r="R140" s="344"/>
      <c r="S140" s="344"/>
      <c r="T140" s="344"/>
      <c r="U140" s="344"/>
      <c r="V140" s="344"/>
      <c r="W140" s="344"/>
      <c r="X140" s="344"/>
      <c r="Y140" s="344"/>
      <c r="Z140" s="344"/>
      <c r="AA140" s="344"/>
      <c r="AB140" s="344"/>
      <c r="AC140" s="344"/>
      <c r="AD140" s="344"/>
      <c r="AE140" s="344"/>
      <c r="AF140" s="344"/>
      <c r="AG140" s="344"/>
      <c r="AH140" s="344"/>
      <c r="AI140" s="344"/>
      <c r="AJ140" s="344"/>
      <c r="AK140" s="344"/>
      <c r="AL140" s="344"/>
      <c r="AM140" s="344"/>
      <c r="AN140" s="344"/>
      <c r="AO140" s="344"/>
      <c r="AP140" s="344"/>
      <c r="AQ140" s="344"/>
      <c r="AR140" s="344"/>
      <c r="AS140" s="344"/>
      <c r="AT140" s="344"/>
      <c r="AU140" s="344"/>
      <c r="AV140" s="344"/>
      <c r="AW140" s="344"/>
      <c r="AX140" s="344"/>
      <c r="AY140" s="344"/>
      <c r="AZ140" s="344"/>
      <c r="BA140" s="344"/>
      <c r="BB140" s="344"/>
      <c r="BC140" s="344"/>
      <c r="BD140" s="344"/>
      <c r="BE140" s="344"/>
      <c r="BF140" s="344"/>
      <c r="BG140" s="344"/>
      <c r="BH140" s="344"/>
      <c r="BI140" s="344"/>
      <c r="BJ140" s="344"/>
      <c r="BK140" s="344"/>
      <c r="BL140" s="344"/>
    </row>
    <row r="141" spans="1:64" ht="14" customHeight="1">
      <c r="A141" s="4" t="s">
        <v>1401</v>
      </c>
      <c r="B141" s="54" t="s">
        <v>31</v>
      </c>
      <c r="C141" s="5"/>
      <c r="D141" s="11">
        <v>2.6666666666999999</v>
      </c>
      <c r="E141" s="11">
        <v>3</v>
      </c>
      <c r="F141" s="9">
        <v>3</v>
      </c>
      <c r="G141" s="24"/>
      <c r="H141" s="11"/>
      <c r="I141" s="11"/>
      <c r="J141" s="9"/>
      <c r="K141" s="11"/>
      <c r="L141" s="11"/>
      <c r="M141" s="11"/>
      <c r="N141" s="9"/>
      <c r="O141" s="4"/>
      <c r="P141"/>
      <c r="Q141" s="344"/>
      <c r="R141" s="344"/>
      <c r="S141" s="344"/>
      <c r="T141" s="344"/>
      <c r="U141" s="344"/>
      <c r="V141" s="344"/>
      <c r="W141" s="344"/>
      <c r="X141" s="344"/>
      <c r="Y141" s="344"/>
      <c r="Z141" s="344"/>
      <c r="AA141" s="344"/>
      <c r="AB141" s="344"/>
      <c r="AC141" s="344"/>
      <c r="AD141" s="344"/>
      <c r="AE141" s="344"/>
      <c r="AF141" s="344"/>
      <c r="AG141" s="344"/>
      <c r="AH141" s="344"/>
      <c r="AI141" s="344"/>
      <c r="AJ141" s="344"/>
      <c r="AK141" s="344"/>
      <c r="AL141" s="344"/>
      <c r="AM141" s="344"/>
      <c r="AN141" s="344"/>
      <c r="AO141" s="344"/>
      <c r="AP141" s="344"/>
      <c r="AQ141" s="344"/>
      <c r="AR141" s="344"/>
      <c r="AS141" s="344"/>
      <c r="AT141" s="344"/>
      <c r="AU141" s="344"/>
      <c r="AV141" s="344"/>
      <c r="AW141" s="344"/>
      <c r="AX141" s="344"/>
      <c r="AY141" s="344"/>
      <c r="AZ141" s="344"/>
      <c r="BA141" s="344"/>
      <c r="BB141" s="344"/>
      <c r="BC141" s="344"/>
      <c r="BD141" s="344"/>
      <c r="BE141" s="344"/>
      <c r="BF141" s="344"/>
      <c r="BG141" s="344"/>
      <c r="BH141" s="344"/>
      <c r="BI141" s="344"/>
      <c r="BJ141" s="344"/>
      <c r="BK141" s="344"/>
      <c r="BL141" s="344"/>
    </row>
    <row r="142" spans="1:64" ht="14" customHeight="1">
      <c r="A142" s="4" t="s">
        <v>184</v>
      </c>
      <c r="B142" s="11">
        <v>2.722222222233333</v>
      </c>
      <c r="C142" s="11"/>
      <c r="D142" s="11">
        <v>2.6666666666999999</v>
      </c>
      <c r="E142" s="11">
        <v>3.5</v>
      </c>
      <c r="F142" s="9">
        <v>3</v>
      </c>
      <c r="G142" s="11"/>
      <c r="H142" s="11">
        <v>2.6666666666999999</v>
      </c>
      <c r="I142" s="11">
        <v>3.5</v>
      </c>
      <c r="J142" s="9">
        <v>3</v>
      </c>
      <c r="K142" s="11"/>
      <c r="L142" s="11">
        <v>2.8333333333000001</v>
      </c>
      <c r="M142" s="11">
        <v>3.5</v>
      </c>
      <c r="N142" s="9">
        <v>3</v>
      </c>
      <c r="O142" s="11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191"/>
      <c r="AO142" s="191"/>
      <c r="AP142" s="191"/>
      <c r="AQ142" s="191"/>
      <c r="AR142" s="191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344"/>
      <c r="BI142" s="344"/>
      <c r="BJ142" s="344"/>
      <c r="BK142" s="344"/>
      <c r="BL142" s="344"/>
    </row>
    <row r="143" spans="1:64" ht="16" customHeight="1">
      <c r="A143" s="4" t="s">
        <v>1407</v>
      </c>
      <c r="B143" s="54" t="s">
        <v>31</v>
      </c>
      <c r="C143" s="5"/>
      <c r="D143" s="11">
        <v>2.6666666666999999</v>
      </c>
      <c r="E143" s="11">
        <v>3</v>
      </c>
      <c r="F143" s="9">
        <v>3</v>
      </c>
      <c r="G143" s="24"/>
      <c r="H143" s="11"/>
      <c r="I143" s="11"/>
      <c r="J143" s="9"/>
      <c r="K143" s="11"/>
      <c r="L143" s="11"/>
      <c r="M143" s="11"/>
      <c r="N143" s="9"/>
      <c r="O143" s="4"/>
      <c r="P143"/>
      <c r="Q143" s="344"/>
      <c r="R143" s="344"/>
      <c r="S143" s="344"/>
      <c r="T143" s="344"/>
      <c r="U143" s="344"/>
      <c r="V143" s="344"/>
      <c r="W143" s="344"/>
      <c r="X143" s="344"/>
      <c r="Y143" s="344"/>
      <c r="Z143" s="344"/>
      <c r="AA143" s="344"/>
      <c r="AB143" s="344"/>
      <c r="AC143" s="344"/>
      <c r="AD143" s="344"/>
      <c r="AE143" s="344"/>
      <c r="AF143" s="344"/>
      <c r="AG143" s="344"/>
      <c r="AH143" s="344"/>
      <c r="AI143" s="344"/>
      <c r="AJ143" s="344"/>
      <c r="AK143" s="344"/>
      <c r="AL143" s="344"/>
      <c r="AM143" s="344"/>
      <c r="AN143" s="344"/>
      <c r="AO143" s="344"/>
      <c r="AP143" s="344"/>
      <c r="AQ143" s="344"/>
      <c r="AR143" s="344"/>
      <c r="AS143" s="344"/>
      <c r="AT143" s="344"/>
      <c r="AU143" s="344"/>
      <c r="AV143" s="344"/>
      <c r="AW143" s="344"/>
      <c r="AX143" s="344"/>
      <c r="AY143" s="344"/>
      <c r="AZ143" s="344"/>
      <c r="BA143" s="344"/>
      <c r="BB143" s="344"/>
      <c r="BC143" s="344"/>
      <c r="BD143" s="344"/>
      <c r="BE143" s="344"/>
      <c r="BF143" s="344"/>
      <c r="BG143" s="344"/>
      <c r="BH143" s="344"/>
      <c r="BI143" s="344"/>
      <c r="BJ143" s="344"/>
      <c r="BK143" s="344"/>
      <c r="BL143" s="344"/>
    </row>
    <row r="144" spans="1:64" ht="14">
      <c r="A144" s="4" t="s">
        <v>152</v>
      </c>
      <c r="B144" s="54" t="s">
        <v>31</v>
      </c>
      <c r="C144" s="5"/>
      <c r="D144" s="11">
        <v>2.6666666666999999</v>
      </c>
      <c r="E144" s="11">
        <v>3.5</v>
      </c>
      <c r="F144" s="9">
        <v>3</v>
      </c>
      <c r="G144" s="24"/>
      <c r="H144" s="11"/>
      <c r="I144" s="11"/>
      <c r="J144" s="9"/>
      <c r="K144" s="11"/>
      <c r="L144" s="11"/>
      <c r="M144" s="11"/>
      <c r="N144" s="9"/>
      <c r="O144" s="4"/>
      <c r="P144"/>
      <c r="Q144" s="344"/>
      <c r="R144" s="344"/>
      <c r="S144" s="344"/>
      <c r="T144" s="344"/>
      <c r="U144" s="344"/>
      <c r="V144" s="344"/>
      <c r="W144" s="344"/>
      <c r="X144" s="344"/>
      <c r="Y144" s="344"/>
      <c r="Z144" s="344"/>
      <c r="AA144" s="344"/>
      <c r="AB144" s="344"/>
      <c r="AC144" s="344"/>
      <c r="AD144" s="344"/>
      <c r="AE144" s="344"/>
      <c r="AF144" s="344"/>
      <c r="AG144" s="344"/>
      <c r="AH144" s="344"/>
      <c r="AI144" s="344"/>
      <c r="AJ144" s="344"/>
      <c r="AK144" s="344"/>
      <c r="AL144" s="344"/>
      <c r="AM144" s="344"/>
      <c r="AN144" s="344"/>
      <c r="AO144" s="344"/>
      <c r="AP144" s="344"/>
      <c r="AQ144" s="344"/>
      <c r="AR144" s="344"/>
      <c r="AS144" s="344"/>
      <c r="AT144" s="344"/>
      <c r="AU144" s="344"/>
      <c r="AV144" s="344"/>
      <c r="AW144" s="344"/>
      <c r="AX144" s="344"/>
      <c r="AY144" s="344"/>
      <c r="AZ144" s="344"/>
      <c r="BA144" s="344"/>
      <c r="BB144" s="344"/>
      <c r="BC144" s="344"/>
      <c r="BD144" s="344"/>
      <c r="BE144" s="344"/>
      <c r="BF144" s="344"/>
      <c r="BG144" s="344"/>
    </row>
    <row r="145" spans="1:64" ht="14">
      <c r="A145" s="59" t="s">
        <v>172</v>
      </c>
      <c r="B145" s="56">
        <v>2.3888888889</v>
      </c>
      <c r="C145" s="336"/>
      <c r="D145" s="56">
        <v>2.6666666666999999</v>
      </c>
      <c r="E145" s="336">
        <v>3</v>
      </c>
      <c r="F145" s="360">
        <v>3</v>
      </c>
      <c r="G145" s="336"/>
      <c r="H145" s="56">
        <v>2</v>
      </c>
      <c r="I145" s="56">
        <v>2.5</v>
      </c>
      <c r="J145" s="360">
        <v>3</v>
      </c>
      <c r="K145" s="56"/>
      <c r="L145" s="56">
        <v>2.5</v>
      </c>
      <c r="M145" s="56">
        <v>3</v>
      </c>
      <c r="N145" s="360">
        <v>3</v>
      </c>
      <c r="O145" s="54"/>
    </row>
    <row r="146" spans="1:64" ht="14">
      <c r="A146" s="4" t="s">
        <v>145</v>
      </c>
      <c r="B146" s="11" t="s">
        <v>31</v>
      </c>
      <c r="C146" s="11"/>
      <c r="D146" s="11">
        <v>2.8333333333000001</v>
      </c>
      <c r="E146" s="11">
        <v>3.5</v>
      </c>
      <c r="F146" s="9">
        <v>3</v>
      </c>
      <c r="G146" s="11"/>
      <c r="H146" s="11"/>
      <c r="I146" s="11"/>
      <c r="J146" s="9"/>
      <c r="K146" s="11"/>
      <c r="L146" s="11"/>
      <c r="M146" s="11"/>
      <c r="N146" s="9"/>
      <c r="O146" s="4"/>
      <c r="P146"/>
      <c r="Q146"/>
      <c r="R146" s="344"/>
      <c r="S146" s="344"/>
      <c r="T146" s="344"/>
      <c r="U146" s="344"/>
      <c r="V146" s="344"/>
      <c r="W146" s="344"/>
      <c r="X146" s="344"/>
      <c r="Y146" s="344"/>
      <c r="Z146" s="344"/>
      <c r="AA146" s="344"/>
      <c r="AB146" s="344"/>
      <c r="AC146" s="344"/>
      <c r="AD146" s="344"/>
      <c r="AE146" s="344"/>
      <c r="AF146" s="344"/>
      <c r="AG146" s="344"/>
      <c r="AH146" s="344"/>
      <c r="AI146" s="344"/>
      <c r="AJ146" s="344"/>
      <c r="AK146" s="344"/>
      <c r="AL146" s="344"/>
      <c r="AM146" s="344"/>
      <c r="AN146" s="344"/>
      <c r="AO146" s="344"/>
      <c r="AP146" s="344"/>
      <c r="AQ146" s="344"/>
      <c r="AR146" s="344"/>
      <c r="AS146" s="344"/>
      <c r="AT146" s="344"/>
      <c r="AU146" s="344"/>
      <c r="AV146" s="344"/>
      <c r="AW146" s="191"/>
      <c r="AX146" s="191"/>
      <c r="AY146" s="191"/>
      <c r="AZ146" s="191"/>
      <c r="BA146" s="191"/>
      <c r="BB146" s="191"/>
      <c r="BC146" s="191"/>
      <c r="BD146" s="191"/>
      <c r="BE146" s="191"/>
      <c r="BF146" s="191"/>
      <c r="BG146" s="191"/>
    </row>
    <row r="147" spans="1:64" ht="14">
      <c r="A147" s="55" t="s">
        <v>203</v>
      </c>
      <c r="B147" s="93" t="s">
        <v>235</v>
      </c>
      <c r="C147" s="54"/>
      <c r="D147" s="93">
        <v>2.8333333333000001</v>
      </c>
      <c r="E147" s="54">
        <v>3.5</v>
      </c>
      <c r="F147" s="358">
        <v>3</v>
      </c>
      <c r="G147" s="54"/>
      <c r="H147" s="93">
        <v>2.8333333333000001</v>
      </c>
      <c r="I147" s="93">
        <v>3.5</v>
      </c>
      <c r="J147" s="358">
        <v>3</v>
      </c>
      <c r="K147" s="93"/>
      <c r="L147" s="93"/>
      <c r="M147" s="93"/>
      <c r="N147" s="358"/>
      <c r="O147" s="54"/>
    </row>
    <row r="148" spans="1:64" ht="14">
      <c r="A148" s="59" t="s">
        <v>105</v>
      </c>
      <c r="B148" s="56">
        <v>3.0833333333333335</v>
      </c>
      <c r="C148" s="336"/>
      <c r="D148" s="56">
        <v>2.9166666666999999</v>
      </c>
      <c r="E148" s="336">
        <v>4</v>
      </c>
      <c r="F148" s="360">
        <v>6</v>
      </c>
      <c r="G148" s="336"/>
      <c r="H148" s="56">
        <v>3</v>
      </c>
      <c r="I148" s="56">
        <v>3.5</v>
      </c>
      <c r="J148" s="360">
        <v>6</v>
      </c>
      <c r="K148" s="56"/>
      <c r="L148" s="56">
        <v>3.3333333333000001</v>
      </c>
      <c r="M148" s="56">
        <v>3.5</v>
      </c>
      <c r="N148" s="360">
        <v>6</v>
      </c>
      <c r="O148" s="54"/>
    </row>
    <row r="149" spans="1:64" ht="14">
      <c r="A149" s="1" t="s">
        <v>106</v>
      </c>
      <c r="B149" s="8">
        <v>2.8650793650666668</v>
      </c>
      <c r="C149" s="1"/>
      <c r="D149" s="8">
        <v>2.9285714286000002</v>
      </c>
      <c r="E149" s="8">
        <v>3.5</v>
      </c>
      <c r="F149" s="7">
        <v>7</v>
      </c>
      <c r="G149" s="1"/>
      <c r="H149" s="8">
        <v>2.5833333333000001</v>
      </c>
      <c r="I149" s="8">
        <v>3</v>
      </c>
      <c r="J149" s="7">
        <v>6</v>
      </c>
      <c r="K149" s="8"/>
      <c r="L149" s="8">
        <v>3.0833333333000001</v>
      </c>
      <c r="M149" s="8">
        <v>3.5</v>
      </c>
      <c r="N149" s="7">
        <v>6</v>
      </c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344"/>
      <c r="AT149" s="344"/>
      <c r="AU149" s="344"/>
      <c r="AV149" s="34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344"/>
      <c r="BI149" s="344"/>
      <c r="BJ149" s="344"/>
      <c r="BK149" s="344"/>
      <c r="BL149" s="344"/>
    </row>
    <row r="150" spans="1:64" ht="14">
      <c r="A150" s="4" t="s">
        <v>1468</v>
      </c>
      <c r="B150" s="54" t="s">
        <v>31</v>
      </c>
      <c r="C150" s="5"/>
      <c r="D150" s="11">
        <v>3</v>
      </c>
      <c r="E150" s="11">
        <v>3</v>
      </c>
      <c r="F150" s="9">
        <v>3</v>
      </c>
      <c r="G150" s="24"/>
      <c r="H150" s="11"/>
      <c r="I150" s="11"/>
      <c r="J150" s="9"/>
      <c r="K150" s="11"/>
      <c r="L150" s="11"/>
      <c r="M150" s="11"/>
      <c r="N150" s="9"/>
      <c r="O150" s="4"/>
      <c r="P150"/>
      <c r="Q150" s="344"/>
      <c r="R150" s="344"/>
      <c r="S150" s="344"/>
      <c r="T150" s="344"/>
      <c r="U150" s="344"/>
      <c r="V150" s="344"/>
      <c r="W150" s="344"/>
      <c r="X150" s="344"/>
      <c r="Y150" s="344"/>
      <c r="Z150" s="344"/>
      <c r="AA150" s="344"/>
      <c r="AB150" s="344"/>
      <c r="AC150" s="344"/>
      <c r="AD150" s="344"/>
      <c r="AE150" s="344"/>
      <c r="AF150" s="344"/>
      <c r="AG150" s="344"/>
      <c r="AH150" s="344"/>
      <c r="AI150" s="344"/>
      <c r="AJ150" s="344"/>
      <c r="AK150" s="344"/>
      <c r="AL150" s="344"/>
      <c r="AM150" s="344"/>
      <c r="AN150" s="344"/>
      <c r="AO150" s="344"/>
      <c r="AP150" s="344"/>
      <c r="AQ150" s="344"/>
      <c r="AR150" s="344"/>
      <c r="AS150" s="344"/>
      <c r="AT150" s="344"/>
      <c r="AU150" s="344"/>
      <c r="AV150" s="344"/>
      <c r="AW150" s="344"/>
      <c r="AX150" s="344"/>
      <c r="AY150" s="344"/>
      <c r="AZ150" s="344"/>
      <c r="BA150" s="344"/>
      <c r="BB150" s="344"/>
      <c r="BC150" s="344"/>
      <c r="BD150" s="344"/>
      <c r="BE150" s="344"/>
      <c r="BF150" s="344"/>
      <c r="BG150" s="344"/>
      <c r="BH150" s="344"/>
      <c r="BI150" s="344"/>
      <c r="BJ150" s="344"/>
      <c r="BK150" s="344"/>
      <c r="BL150" s="344"/>
    </row>
    <row r="151" spans="1:64" ht="14">
      <c r="A151" s="4" t="s">
        <v>1435</v>
      </c>
      <c r="B151" s="54" t="s">
        <v>31</v>
      </c>
      <c r="C151" s="5"/>
      <c r="D151" s="11">
        <v>3</v>
      </c>
      <c r="E151" s="11">
        <v>3.5</v>
      </c>
      <c r="F151" s="9">
        <v>3</v>
      </c>
      <c r="G151" s="24"/>
      <c r="H151" s="11"/>
      <c r="I151" s="11"/>
      <c r="J151" s="9"/>
      <c r="K151" s="11"/>
      <c r="L151" s="11"/>
      <c r="M151" s="11"/>
      <c r="N151" s="9"/>
      <c r="O151" s="4"/>
      <c r="P151"/>
      <c r="Q151" s="344"/>
      <c r="R151" s="344"/>
      <c r="S151" s="344"/>
      <c r="T151" s="344"/>
      <c r="U151" s="344"/>
      <c r="V151" s="344"/>
      <c r="W151" s="344"/>
      <c r="X151" s="344"/>
      <c r="Y151" s="344"/>
      <c r="Z151" s="344"/>
      <c r="AA151" s="344"/>
      <c r="AB151" s="344"/>
      <c r="AC151" s="344"/>
      <c r="AD151" s="344"/>
      <c r="AE151" s="344"/>
      <c r="AF151" s="344"/>
      <c r="AG151" s="344"/>
      <c r="AH151" s="344"/>
      <c r="AI151" s="344"/>
      <c r="AJ151" s="344"/>
      <c r="AK151" s="344"/>
      <c r="AL151" s="344"/>
      <c r="AM151" s="344"/>
      <c r="AN151" s="344"/>
      <c r="AO151" s="344"/>
      <c r="AP151" s="344"/>
      <c r="AQ151" s="344"/>
      <c r="AR151" s="344"/>
      <c r="AS151" s="344"/>
      <c r="AT151" s="344"/>
      <c r="AU151" s="344"/>
      <c r="AV151" s="344"/>
      <c r="AW151" s="344"/>
      <c r="AX151" s="344"/>
      <c r="AY151" s="344"/>
      <c r="AZ151" s="344"/>
      <c r="BA151" s="344"/>
      <c r="BB151" s="344"/>
      <c r="BC151" s="344"/>
      <c r="BD151" s="344"/>
      <c r="BE151" s="344"/>
      <c r="BF151" s="344"/>
      <c r="BG151" s="344"/>
      <c r="BH151" s="344"/>
      <c r="BI151" s="344"/>
      <c r="BJ151" s="344"/>
      <c r="BK151" s="344"/>
      <c r="BL151" s="344"/>
    </row>
    <row r="152" spans="1:64" ht="14">
      <c r="A152" s="4" t="s">
        <v>1395</v>
      </c>
      <c r="B152" s="54" t="s">
        <v>1471</v>
      </c>
      <c r="C152" s="5"/>
      <c r="D152" s="11">
        <v>3</v>
      </c>
      <c r="E152" s="11">
        <v>3.5</v>
      </c>
      <c r="F152" s="9">
        <v>3</v>
      </c>
      <c r="G152" s="24"/>
      <c r="H152" s="11">
        <v>3</v>
      </c>
      <c r="I152" s="11">
        <v>3.5</v>
      </c>
      <c r="J152" s="9">
        <v>3</v>
      </c>
      <c r="K152" s="11"/>
      <c r="L152" s="11"/>
      <c r="M152" s="11"/>
      <c r="N152" s="9"/>
      <c r="O152" s="4"/>
      <c r="P152"/>
      <c r="Q152" s="344"/>
      <c r="R152" s="344"/>
      <c r="S152" s="344"/>
      <c r="T152" s="344"/>
      <c r="U152" s="344"/>
      <c r="V152" s="344"/>
      <c r="W152" s="344"/>
      <c r="X152" s="344"/>
      <c r="Y152" s="344"/>
      <c r="Z152" s="344"/>
      <c r="AA152" s="344"/>
      <c r="AB152" s="344"/>
      <c r="AC152" s="344"/>
      <c r="AD152" s="344"/>
      <c r="AE152" s="344"/>
      <c r="AF152" s="344"/>
      <c r="AG152" s="344"/>
      <c r="AH152" s="344"/>
      <c r="AI152" s="344"/>
      <c r="AJ152" s="344"/>
      <c r="AK152" s="344"/>
      <c r="AL152" s="344"/>
      <c r="AM152" s="344"/>
      <c r="AN152" s="344"/>
      <c r="AO152" s="344"/>
      <c r="AP152" s="344"/>
      <c r="AQ152" s="344"/>
      <c r="AR152" s="344"/>
      <c r="AS152" s="344"/>
      <c r="AT152" s="344"/>
      <c r="AU152" s="344"/>
      <c r="AV152" s="344"/>
      <c r="AW152" s="344"/>
      <c r="AX152" s="344"/>
      <c r="AY152" s="344"/>
      <c r="AZ152" s="344"/>
      <c r="BA152" s="344"/>
      <c r="BB152" s="344"/>
      <c r="BC152" s="344"/>
      <c r="BD152" s="344"/>
      <c r="BE152" s="344"/>
      <c r="BF152" s="344"/>
      <c r="BG152" s="344"/>
      <c r="BH152" s="344"/>
      <c r="BI152" s="344"/>
      <c r="BJ152" s="344"/>
      <c r="BK152" s="344"/>
      <c r="BL152" s="344"/>
    </row>
    <row r="153" spans="1:64" ht="14">
      <c r="A153" s="4" t="s">
        <v>1430</v>
      </c>
      <c r="B153" s="54" t="s">
        <v>31</v>
      </c>
      <c r="C153" s="5"/>
      <c r="D153" s="11">
        <v>3</v>
      </c>
      <c r="E153" s="11">
        <v>3.5</v>
      </c>
      <c r="F153" s="9">
        <v>3</v>
      </c>
      <c r="G153" s="24"/>
      <c r="H153" s="11"/>
      <c r="I153" s="11"/>
      <c r="J153" s="9"/>
      <c r="K153" s="11"/>
      <c r="L153" s="11"/>
      <c r="M153" s="11"/>
      <c r="N153" s="9"/>
      <c r="O153" s="4"/>
      <c r="P153"/>
      <c r="Q153" s="344"/>
      <c r="R153" s="344"/>
      <c r="S153" s="344"/>
      <c r="T153" s="344"/>
      <c r="U153" s="344"/>
      <c r="V153" s="344"/>
      <c r="W153" s="344"/>
      <c r="X153" s="344"/>
      <c r="Y153" s="344"/>
      <c r="Z153" s="344"/>
      <c r="AA153" s="344"/>
      <c r="AB153" s="344"/>
      <c r="AC153" s="344"/>
      <c r="AD153" s="344"/>
      <c r="AE153" s="344"/>
      <c r="AF153" s="344"/>
      <c r="AG153" s="344"/>
      <c r="AH153" s="344"/>
      <c r="AI153" s="344"/>
      <c r="AJ153" s="344"/>
      <c r="AK153" s="344"/>
      <c r="AL153" s="344"/>
      <c r="AM153" s="344"/>
      <c r="AN153" s="344"/>
      <c r="AO153" s="344"/>
      <c r="AP153" s="344"/>
      <c r="AQ153" s="344"/>
      <c r="AR153" s="344"/>
      <c r="AS153" s="344"/>
      <c r="AT153" s="344"/>
      <c r="AU153" s="344"/>
      <c r="AV153" s="344"/>
      <c r="AW153" s="344"/>
      <c r="AX153" s="344"/>
      <c r="AY153" s="344"/>
      <c r="AZ153" s="344"/>
      <c r="BA153" s="344"/>
      <c r="BB153" s="344"/>
      <c r="BC153" s="344"/>
      <c r="BD153" s="344"/>
      <c r="BE153" s="344"/>
      <c r="BF153" s="344"/>
      <c r="BG153" s="344"/>
    </row>
    <row r="154" spans="1:64" ht="14">
      <c r="A154" s="4" t="s">
        <v>1419</v>
      </c>
      <c r="B154" s="54" t="s">
        <v>31</v>
      </c>
      <c r="C154" s="5"/>
      <c r="D154" s="11">
        <v>3.1666666666999999</v>
      </c>
      <c r="E154" s="11">
        <v>3.5</v>
      </c>
      <c r="F154" s="9">
        <v>3</v>
      </c>
      <c r="G154" s="24"/>
      <c r="H154" s="11"/>
      <c r="I154" s="11"/>
      <c r="J154" s="9"/>
      <c r="K154" s="11"/>
      <c r="L154" s="11"/>
      <c r="M154" s="11"/>
      <c r="N154" s="9"/>
      <c r="O154" s="4"/>
      <c r="P154"/>
      <c r="Q154" s="344"/>
      <c r="R154" s="344"/>
      <c r="S154" s="344"/>
      <c r="T154" s="344"/>
      <c r="U154" s="344"/>
      <c r="V154" s="344"/>
      <c r="W154" s="344"/>
      <c r="X154" s="344"/>
      <c r="Y154" s="344"/>
      <c r="Z154" s="344"/>
      <c r="AA154" s="344"/>
      <c r="AB154" s="344"/>
      <c r="AC154" s="344"/>
      <c r="AD154" s="344"/>
      <c r="AE154" s="344"/>
      <c r="AF154" s="344"/>
      <c r="AG154" s="344"/>
      <c r="AH154" s="344"/>
      <c r="AI154" s="344"/>
      <c r="AJ154" s="344"/>
      <c r="AK154" s="344"/>
      <c r="AL154" s="344"/>
      <c r="AM154" s="344"/>
      <c r="AN154" s="344"/>
      <c r="AO154" s="344"/>
      <c r="AP154" s="344"/>
      <c r="AQ154" s="344"/>
      <c r="AR154" s="344"/>
      <c r="AS154" s="344"/>
      <c r="AT154" s="344"/>
      <c r="AU154" s="344"/>
      <c r="AV154" s="344"/>
      <c r="AW154" s="344"/>
      <c r="AX154" s="344"/>
      <c r="AY154" s="344"/>
      <c r="AZ154" s="344"/>
      <c r="BA154" s="344"/>
      <c r="BB154" s="344"/>
      <c r="BC154" s="344"/>
      <c r="BD154" s="344"/>
      <c r="BE154" s="344"/>
      <c r="BF154" s="344"/>
      <c r="BG154" s="344"/>
      <c r="BH154" s="344"/>
      <c r="BI154" s="344"/>
      <c r="BJ154" s="344"/>
      <c r="BK154" s="344"/>
      <c r="BL154" s="344"/>
    </row>
    <row r="155" spans="1:64" ht="14">
      <c r="A155" s="4" t="s">
        <v>154</v>
      </c>
      <c r="B155" s="11" t="s">
        <v>31</v>
      </c>
      <c r="C155" s="11"/>
      <c r="D155" s="11">
        <v>3.1666666666999999</v>
      </c>
      <c r="E155" s="11">
        <v>4</v>
      </c>
      <c r="F155" s="9">
        <v>3</v>
      </c>
      <c r="G155" s="11"/>
      <c r="H155" s="11"/>
      <c r="I155" s="11"/>
      <c r="J155" s="9"/>
      <c r="K155" s="11"/>
      <c r="L155" s="11"/>
      <c r="M155" s="11"/>
      <c r="N155" s="9"/>
      <c r="O155" s="11"/>
      <c r="P155" s="344"/>
      <c r="Q155" s="344"/>
      <c r="R155" s="344"/>
      <c r="S155" s="344"/>
      <c r="T155" s="344"/>
      <c r="U155" s="344"/>
      <c r="V155" s="344"/>
      <c r="W155" s="344"/>
      <c r="X155" s="344"/>
      <c r="Y155" s="344"/>
      <c r="Z155" s="344"/>
      <c r="AA155" s="344"/>
      <c r="AB155" s="344"/>
      <c r="AC155" s="344"/>
      <c r="AD155" s="344"/>
      <c r="AE155" s="344"/>
      <c r="AF155" s="344"/>
      <c r="AG155" s="344"/>
      <c r="AH155" s="344"/>
      <c r="AI155" s="344"/>
      <c r="AJ155" s="344"/>
      <c r="AK155" s="344"/>
      <c r="AL155" s="344"/>
      <c r="AM155" s="344"/>
      <c r="AN155" s="344"/>
      <c r="AO155" s="344"/>
      <c r="AP155" s="344"/>
      <c r="AQ155" s="344"/>
      <c r="AR155" s="344"/>
      <c r="AS155" s="344"/>
      <c r="AT155" s="344"/>
      <c r="AU155" s="344"/>
      <c r="AV155" s="344"/>
      <c r="AW155" s="344"/>
      <c r="AX155" s="344"/>
      <c r="AY155" s="344"/>
      <c r="AZ155" s="344"/>
      <c r="BA155" s="344"/>
      <c r="BB155" s="344"/>
      <c r="BC155" s="344"/>
      <c r="BD155" s="344"/>
      <c r="BE155" s="344"/>
      <c r="BF155" s="344"/>
      <c r="BG155" s="344"/>
    </row>
    <row r="156" spans="1:64" ht="14">
      <c r="A156" s="55" t="s">
        <v>1417</v>
      </c>
      <c r="B156" s="54" t="s">
        <v>31</v>
      </c>
      <c r="C156" s="54"/>
      <c r="D156" s="93">
        <v>3.1666666666999999</v>
      </c>
      <c r="E156" s="54">
        <v>3.5</v>
      </c>
      <c r="F156" s="358">
        <v>3</v>
      </c>
      <c r="G156" s="54"/>
      <c r="H156" s="93"/>
      <c r="I156" s="93"/>
      <c r="J156" s="358"/>
      <c r="K156" s="93"/>
      <c r="L156" s="93"/>
      <c r="M156" s="93"/>
      <c r="N156" s="358"/>
      <c r="O156" s="54"/>
      <c r="P156" s="344"/>
      <c r="Q156" s="344"/>
      <c r="R156" s="344"/>
      <c r="S156" s="344"/>
      <c r="T156" s="344"/>
      <c r="U156" s="344"/>
      <c r="V156" s="344"/>
      <c r="W156" s="344"/>
      <c r="X156" s="344"/>
      <c r="Y156" s="344"/>
      <c r="Z156" s="344"/>
      <c r="AA156" s="344"/>
      <c r="AB156" s="344"/>
      <c r="AC156" s="344"/>
      <c r="AD156" s="344"/>
      <c r="AE156" s="344"/>
      <c r="AF156" s="344"/>
      <c r="AG156" s="344"/>
      <c r="AH156" s="344"/>
      <c r="AI156" s="344"/>
      <c r="AJ156" s="344"/>
      <c r="AK156" s="344"/>
      <c r="AL156" s="344"/>
      <c r="AM156" s="344"/>
      <c r="AN156" s="344"/>
      <c r="AO156" s="344"/>
      <c r="AP156" s="344"/>
      <c r="AQ156" s="344"/>
      <c r="AR156" s="344"/>
      <c r="AS156" s="344"/>
      <c r="AT156" s="344"/>
      <c r="AU156" s="344"/>
      <c r="AV156" s="344"/>
      <c r="AW156" s="344"/>
      <c r="AX156" s="344"/>
      <c r="AY156" s="344"/>
      <c r="AZ156" s="344"/>
      <c r="BA156" s="344"/>
      <c r="BB156" s="344"/>
      <c r="BC156" s="344"/>
      <c r="BD156" s="344"/>
      <c r="BE156" s="344"/>
      <c r="BF156" s="344"/>
      <c r="BG156" s="344"/>
    </row>
    <row r="157" spans="1:64" ht="14">
      <c r="A157" s="3" t="s">
        <v>131</v>
      </c>
      <c r="B157" s="65" t="s">
        <v>31</v>
      </c>
      <c r="C157" s="330"/>
      <c r="D157" s="285">
        <v>3.5</v>
      </c>
      <c r="E157" s="285">
        <v>4</v>
      </c>
      <c r="F157" s="286">
        <v>3</v>
      </c>
      <c r="G157" s="32"/>
      <c r="H157" s="285"/>
      <c r="I157" s="285"/>
      <c r="J157" s="286"/>
      <c r="K157" s="285"/>
      <c r="L157" s="285"/>
      <c r="M157" s="285"/>
      <c r="N157" s="286"/>
      <c r="O157" s="4"/>
      <c r="P157"/>
      <c r="Q157" s="344"/>
      <c r="R157" s="344"/>
      <c r="S157" s="344"/>
      <c r="T157" s="344"/>
      <c r="U157" s="344"/>
      <c r="V157" s="344"/>
      <c r="W157" s="344"/>
      <c r="X157" s="344"/>
      <c r="Y157" s="344"/>
      <c r="Z157" s="344"/>
      <c r="AA157" s="344"/>
      <c r="AB157" s="344"/>
      <c r="AC157" s="344"/>
      <c r="AD157" s="344"/>
      <c r="AE157" s="344"/>
      <c r="AF157" s="344"/>
      <c r="AG157" s="344"/>
      <c r="AH157" s="344"/>
      <c r="AI157" s="344"/>
      <c r="AJ157" s="344"/>
      <c r="AK157" s="344"/>
      <c r="AL157" s="344"/>
      <c r="AM157" s="344"/>
      <c r="AN157" s="344"/>
      <c r="AO157" s="344"/>
      <c r="AP157" s="344"/>
      <c r="AQ157" s="344"/>
      <c r="AR157" s="344"/>
      <c r="AS157" s="344"/>
      <c r="AT157" s="344"/>
      <c r="AU157" s="344"/>
      <c r="AV157" s="344"/>
      <c r="AW157" s="344"/>
      <c r="AX157" s="344"/>
      <c r="AY157" s="344"/>
      <c r="AZ157" s="344"/>
      <c r="BA157" s="344"/>
      <c r="BB157" s="344"/>
      <c r="BC157" s="344"/>
      <c r="BD157" s="344"/>
      <c r="BE157" s="344"/>
      <c r="BF157" s="344"/>
      <c r="BG157" s="344"/>
    </row>
    <row r="158" spans="1:64" ht="4" customHeight="1">
      <c r="A158" s="59"/>
      <c r="B158" s="56"/>
      <c r="C158" s="336"/>
      <c r="D158" s="56"/>
      <c r="E158" s="336"/>
      <c r="F158" s="360"/>
      <c r="G158" s="336"/>
      <c r="H158" s="56"/>
      <c r="I158" s="56"/>
      <c r="J158" s="360"/>
      <c r="K158" s="56"/>
      <c r="L158" s="56"/>
      <c r="M158" s="56"/>
      <c r="N158" s="360"/>
      <c r="O158" s="54"/>
    </row>
    <row r="159" spans="1:64" ht="14" customHeight="1">
      <c r="A159" s="361" t="s">
        <v>1475</v>
      </c>
      <c r="B159" s="11"/>
      <c r="C159" s="8"/>
      <c r="D159" s="140">
        <f>AVERAGE(D10:D157)</f>
        <v>1.7001555126567565</v>
      </c>
      <c r="E159" s="140"/>
      <c r="F159" s="140"/>
      <c r="G159" s="140"/>
      <c r="H159" s="140">
        <f>AVERAGE(H10:H157)</f>
        <v>1.5579922027315791</v>
      </c>
      <c r="I159" s="140"/>
      <c r="J159" s="140"/>
      <c r="K159" s="140"/>
      <c r="L159" s="140">
        <f>AVERAGE(L10:L157)</f>
        <v>1.7000000000025</v>
      </c>
      <c r="M159" s="359"/>
      <c r="N159" s="362"/>
    </row>
    <row r="160" spans="1:64">
      <c r="A160" s="69" t="s">
        <v>236</v>
      </c>
    </row>
    <row r="161" spans="1:1">
      <c r="A161" s="344"/>
    </row>
    <row r="162" spans="1:1">
      <c r="A162" s="81" t="s">
        <v>237</v>
      </c>
    </row>
    <row r="163" spans="1:1">
      <c r="A163" s="81" t="s">
        <v>238</v>
      </c>
    </row>
    <row r="164" spans="1:1">
      <c r="A164" s="71" t="s">
        <v>239</v>
      </c>
    </row>
    <row r="165" spans="1:1">
      <c r="A165" s="71" t="s">
        <v>240</v>
      </c>
    </row>
  </sheetData>
  <sortState xmlns:xlrd2="http://schemas.microsoft.com/office/spreadsheetml/2017/richdata2" ref="A10:BL157">
    <sortCondition ref="D10:D157"/>
    <sortCondition ref="A10:A157"/>
  </sortState>
  <mergeCells count="2">
    <mergeCell ref="A3:O3"/>
    <mergeCell ref="A4:O4"/>
  </mergeCells>
  <printOptions horizontalCentered="1"/>
  <pageMargins left="0.75" right="0.75" top="0.83" bottom="0.6" header="0.5" footer="0.5"/>
  <pageSetup scale="85" fitToHeight="1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F392B-27C5-B647-9DF3-7B8ABBBA84AC}">
  <sheetPr>
    <pageSetUpPr fitToPage="1"/>
  </sheetPr>
  <dimension ref="A1:Q193"/>
  <sheetViews>
    <sheetView view="pageBreakPreview" zoomScaleNormal="100" zoomScaleSheetLayoutView="100" workbookViewId="0">
      <selection activeCell="F12" sqref="F12"/>
    </sheetView>
  </sheetViews>
  <sheetFormatPr baseColWidth="10" defaultColWidth="9.1640625" defaultRowHeight="14"/>
  <cols>
    <col min="1" max="1" width="16.83203125" style="147" customWidth="1"/>
    <col min="2" max="2" width="9" style="275" customWidth="1"/>
    <col min="3" max="3" width="6.33203125" style="150" customWidth="1"/>
    <col min="4" max="4" width="3.1640625" style="145" customWidth="1"/>
    <col min="5" max="5" width="21.6640625" style="147" customWidth="1"/>
    <col min="6" max="6" width="9" style="145" customWidth="1"/>
    <col min="7" max="7" width="6.33203125" style="145" customWidth="1"/>
    <col min="8" max="8" width="23" style="147" customWidth="1"/>
    <col min="9" max="11" width="9.1640625" style="145"/>
    <col min="12" max="16384" width="9.1640625" style="147"/>
  </cols>
  <sheetData>
    <row r="1" spans="1:15">
      <c r="A1" s="143" t="s">
        <v>241</v>
      </c>
      <c r="B1" s="140"/>
      <c r="C1" s="337"/>
      <c r="D1" s="337"/>
      <c r="E1" s="143"/>
      <c r="G1" s="146" t="s">
        <v>1</v>
      </c>
    </row>
    <row r="2" spans="1:15">
      <c r="A2" s="143"/>
      <c r="B2" s="140"/>
      <c r="C2" s="337"/>
      <c r="D2" s="337"/>
      <c r="E2" s="143"/>
      <c r="G2" s="146" t="s">
        <v>2</v>
      </c>
    </row>
    <row r="3" spans="1:15">
      <c r="A3" s="396" t="s">
        <v>1476</v>
      </c>
      <c r="B3" s="396"/>
      <c r="C3" s="396"/>
      <c r="D3" s="396"/>
      <c r="E3" s="396"/>
      <c r="F3" s="396"/>
      <c r="G3" s="396"/>
    </row>
    <row r="4" spans="1:15">
      <c r="A4" s="396" t="s">
        <v>242</v>
      </c>
      <c r="B4" s="396"/>
      <c r="C4" s="396"/>
      <c r="D4" s="396"/>
      <c r="E4" s="396"/>
      <c r="F4" s="396"/>
      <c r="G4" s="396"/>
    </row>
    <row r="5" spans="1:15" ht="6.75" customHeight="1">
      <c r="A5" s="148"/>
      <c r="B5" s="136"/>
      <c r="D5" s="149"/>
      <c r="E5" s="148"/>
      <c r="F5" s="149"/>
      <c r="G5" s="152"/>
    </row>
    <row r="6" spans="1:15">
      <c r="A6" s="153"/>
      <c r="B6" s="155">
        <v>2024</v>
      </c>
      <c r="C6" s="155">
        <v>2024</v>
      </c>
      <c r="D6" s="154"/>
      <c r="E6" s="156"/>
      <c r="F6" s="155">
        <v>2024</v>
      </c>
      <c r="G6" s="155">
        <v>2024</v>
      </c>
    </row>
    <row r="7" spans="1:15">
      <c r="A7" s="157" t="s">
        <v>13</v>
      </c>
      <c r="B7" s="159" t="s">
        <v>221</v>
      </c>
      <c r="C7" s="158" t="s">
        <v>15</v>
      </c>
      <c r="D7" s="158"/>
      <c r="E7" s="160" t="s">
        <v>13</v>
      </c>
      <c r="F7" s="158" t="s">
        <v>221</v>
      </c>
      <c r="G7" s="158" t="s">
        <v>15</v>
      </c>
    </row>
    <row r="8" spans="1:15">
      <c r="A8" s="161" t="s">
        <v>243</v>
      </c>
      <c r="D8" s="150"/>
      <c r="E8" s="144"/>
      <c r="F8" s="150"/>
    </row>
    <row r="9" spans="1:15" ht="6" customHeight="1">
      <c r="A9" s="161"/>
      <c r="D9" s="150"/>
      <c r="E9" s="144"/>
      <c r="F9" s="150"/>
    </row>
    <row r="10" spans="1:15" s="4" customFormat="1">
      <c r="A10" s="4" t="s">
        <v>272</v>
      </c>
      <c r="B10" s="11">
        <v>0.5</v>
      </c>
      <c r="C10" s="11">
        <v>1</v>
      </c>
      <c r="D10" s="11"/>
      <c r="E10" s="4" t="s">
        <v>1507</v>
      </c>
      <c r="F10" s="11">
        <v>1</v>
      </c>
      <c r="G10" s="11">
        <v>1</v>
      </c>
      <c r="H10" s="169"/>
      <c r="I10" s="145"/>
      <c r="J10" s="145"/>
      <c r="K10" s="147"/>
      <c r="L10" s="147"/>
      <c r="M10" s="147"/>
      <c r="N10" s="147"/>
      <c r="O10" s="147"/>
    </row>
    <row r="11" spans="1:15" s="4" customFormat="1">
      <c r="A11" s="4" t="s">
        <v>245</v>
      </c>
      <c r="B11" s="11">
        <v>0.5</v>
      </c>
      <c r="C11" s="11">
        <v>1</v>
      </c>
      <c r="D11" s="11"/>
      <c r="E11" s="4" t="s">
        <v>1509</v>
      </c>
      <c r="F11" s="11">
        <v>1</v>
      </c>
      <c r="G11" s="11">
        <v>1</v>
      </c>
      <c r="H11" s="169"/>
    </row>
    <row r="12" spans="1:15" s="4" customFormat="1">
      <c r="A12" s="4" t="s">
        <v>295</v>
      </c>
      <c r="B12" s="11">
        <v>0.5</v>
      </c>
      <c r="C12" s="11">
        <v>1</v>
      </c>
      <c r="D12" s="11"/>
      <c r="E12" s="4" t="s">
        <v>1511</v>
      </c>
      <c r="F12" s="11">
        <v>1.5</v>
      </c>
      <c r="G12" s="11">
        <v>1</v>
      </c>
      <c r="H12" s="169"/>
    </row>
    <row r="13" spans="1:15" s="4" customFormat="1">
      <c r="A13" s="4" t="s">
        <v>290</v>
      </c>
      <c r="B13" s="11">
        <v>0.5</v>
      </c>
      <c r="C13" s="11">
        <v>1</v>
      </c>
      <c r="D13" s="11"/>
      <c r="E13" s="4" t="s">
        <v>273</v>
      </c>
      <c r="F13" s="11">
        <v>1.5</v>
      </c>
      <c r="G13" s="11">
        <v>1</v>
      </c>
      <c r="H13" s="169"/>
    </row>
    <row r="14" spans="1:15" s="4" customFormat="1">
      <c r="A14" s="4" t="s">
        <v>259</v>
      </c>
      <c r="B14" s="11">
        <v>0.5</v>
      </c>
      <c r="C14" s="11">
        <v>1</v>
      </c>
      <c r="D14" s="11"/>
      <c r="E14" s="4" t="s">
        <v>1326</v>
      </c>
      <c r="F14" s="11">
        <v>1.5</v>
      </c>
      <c r="G14" s="11">
        <v>1</v>
      </c>
      <c r="H14" s="169"/>
    </row>
    <row r="15" spans="1:15" s="4" customFormat="1">
      <c r="A15" s="4" t="s">
        <v>1478</v>
      </c>
      <c r="B15" s="11">
        <v>0.5</v>
      </c>
      <c r="C15" s="11">
        <v>1</v>
      </c>
      <c r="D15" s="11"/>
      <c r="E15" s="4" t="s">
        <v>284</v>
      </c>
      <c r="F15" s="11">
        <v>1.5</v>
      </c>
      <c r="G15" s="11">
        <v>1</v>
      </c>
      <c r="H15" s="169"/>
    </row>
    <row r="16" spans="1:15" s="4" customFormat="1">
      <c r="A16" s="4" t="s">
        <v>1480</v>
      </c>
      <c r="B16" s="11">
        <v>0.5</v>
      </c>
      <c r="C16" s="11">
        <v>1</v>
      </c>
      <c r="D16" s="11"/>
      <c r="E16" s="4" t="s">
        <v>252</v>
      </c>
      <c r="F16" s="11">
        <v>1.5</v>
      </c>
      <c r="G16" s="11">
        <v>1</v>
      </c>
      <c r="H16" s="169"/>
    </row>
    <row r="17" spans="1:16" s="4" customFormat="1">
      <c r="A17" s="4" t="s">
        <v>1481</v>
      </c>
      <c r="B17" s="11">
        <v>0.5</v>
      </c>
      <c r="C17" s="11">
        <v>1</v>
      </c>
      <c r="D17" s="11"/>
      <c r="E17" s="4" t="s">
        <v>309</v>
      </c>
      <c r="F17" s="11">
        <v>1.5</v>
      </c>
      <c r="G17" s="11">
        <v>1</v>
      </c>
      <c r="H17" s="169"/>
      <c r="I17" s="145"/>
      <c r="J17" s="145"/>
      <c r="K17" s="147"/>
      <c r="L17" s="147"/>
      <c r="M17" s="147"/>
    </row>
    <row r="18" spans="1:16" s="4" customFormat="1">
      <c r="A18" s="4" t="s">
        <v>1482</v>
      </c>
      <c r="B18" s="11">
        <v>0.5</v>
      </c>
      <c r="C18" s="11">
        <v>1</v>
      </c>
      <c r="D18" s="11"/>
      <c r="E18" s="4" t="s">
        <v>1512</v>
      </c>
      <c r="F18" s="11">
        <v>1.5</v>
      </c>
      <c r="G18" s="11">
        <v>1</v>
      </c>
      <c r="H18" s="169"/>
      <c r="I18" s="145"/>
      <c r="J18" s="145"/>
      <c r="K18" s="147"/>
      <c r="L18" s="147"/>
      <c r="M18" s="147"/>
    </row>
    <row r="19" spans="1:16" s="4" customFormat="1">
      <c r="A19" s="4" t="s">
        <v>1483</v>
      </c>
      <c r="B19" s="11">
        <v>0.5</v>
      </c>
      <c r="C19" s="11">
        <v>1</v>
      </c>
      <c r="D19" s="11"/>
      <c r="E19" s="4" t="s">
        <v>1513</v>
      </c>
      <c r="F19" s="11">
        <v>1.5</v>
      </c>
      <c r="G19" s="11">
        <v>1</v>
      </c>
      <c r="H19" s="169"/>
    </row>
    <row r="20" spans="1:16" s="4" customFormat="1">
      <c r="A20" s="4" t="s">
        <v>1485</v>
      </c>
      <c r="B20" s="11">
        <v>0.5</v>
      </c>
      <c r="C20" s="11">
        <v>1</v>
      </c>
      <c r="D20" s="11"/>
      <c r="E20" s="4" t="s">
        <v>1514</v>
      </c>
      <c r="F20" s="11">
        <v>1.5</v>
      </c>
      <c r="G20" s="11">
        <v>1</v>
      </c>
      <c r="H20" s="169"/>
    </row>
    <row r="21" spans="1:16" s="4" customFormat="1">
      <c r="A21" s="4" t="s">
        <v>1486</v>
      </c>
      <c r="B21" s="11">
        <v>0.5</v>
      </c>
      <c r="C21" s="11">
        <v>1</v>
      </c>
      <c r="D21" s="11"/>
      <c r="E21" s="4" t="s">
        <v>1516</v>
      </c>
      <c r="F21" s="11">
        <v>1.5</v>
      </c>
      <c r="G21" s="11">
        <v>1</v>
      </c>
      <c r="H21" s="169"/>
    </row>
    <row r="22" spans="1:16" s="4" customFormat="1">
      <c r="A22" s="4" t="s">
        <v>1487</v>
      </c>
      <c r="B22" s="11">
        <v>0.5</v>
      </c>
      <c r="C22" s="11">
        <v>1</v>
      </c>
      <c r="D22" s="11"/>
      <c r="E22" s="4" t="s">
        <v>1518</v>
      </c>
      <c r="F22" s="11">
        <v>1.5</v>
      </c>
      <c r="G22" s="11">
        <v>1</v>
      </c>
      <c r="H22" s="169"/>
    </row>
    <row r="23" spans="1:16" s="4" customFormat="1">
      <c r="A23" s="4" t="s">
        <v>1488</v>
      </c>
      <c r="B23" s="11">
        <v>0.5</v>
      </c>
      <c r="C23" s="11">
        <v>1</v>
      </c>
      <c r="D23" s="11"/>
      <c r="E23" s="4" t="s">
        <v>1519</v>
      </c>
      <c r="F23" s="11">
        <v>1.5</v>
      </c>
      <c r="G23" s="11">
        <v>1</v>
      </c>
      <c r="H23" s="169"/>
    </row>
    <row r="24" spans="1:16" s="4" customFormat="1">
      <c r="A24" s="4" t="s">
        <v>1489</v>
      </c>
      <c r="B24" s="11">
        <v>0.5</v>
      </c>
      <c r="C24" s="11">
        <v>1</v>
      </c>
      <c r="D24" s="11"/>
      <c r="E24" s="4" t="s">
        <v>1520</v>
      </c>
      <c r="F24" s="11">
        <v>1.5</v>
      </c>
      <c r="G24" s="11">
        <v>1</v>
      </c>
      <c r="H24" s="169"/>
    </row>
    <row r="25" spans="1:16" s="4" customFormat="1">
      <c r="A25" s="4" t="s">
        <v>1490</v>
      </c>
      <c r="B25" s="11">
        <v>0.5</v>
      </c>
      <c r="C25" s="11">
        <v>1</v>
      </c>
      <c r="D25" s="11"/>
      <c r="E25" s="4" t="s">
        <v>1521</v>
      </c>
      <c r="F25" s="11">
        <v>1.5</v>
      </c>
      <c r="G25" s="11">
        <v>1</v>
      </c>
      <c r="H25" s="169"/>
      <c r="I25" s="145"/>
      <c r="J25" s="145"/>
      <c r="K25" s="147"/>
      <c r="L25" s="147"/>
      <c r="M25" s="147"/>
      <c r="N25" s="147"/>
      <c r="O25" s="147"/>
      <c r="P25" s="147"/>
    </row>
    <row r="26" spans="1:16" s="4" customFormat="1">
      <c r="A26" s="4" t="s">
        <v>263</v>
      </c>
      <c r="B26" s="11">
        <v>1</v>
      </c>
      <c r="C26" s="11">
        <v>1</v>
      </c>
      <c r="D26" s="11"/>
      <c r="E26" s="4" t="s">
        <v>1522</v>
      </c>
      <c r="F26" s="11">
        <v>1.5</v>
      </c>
      <c r="G26" s="11">
        <v>1</v>
      </c>
      <c r="H26" s="169"/>
      <c r="I26" s="145"/>
      <c r="J26" s="145"/>
      <c r="K26" s="147"/>
      <c r="L26" s="147"/>
      <c r="M26" s="147"/>
      <c r="N26" s="147"/>
      <c r="O26" s="147"/>
      <c r="P26" s="147"/>
    </row>
    <row r="27" spans="1:16" s="4" customFormat="1">
      <c r="A27" s="4" t="s">
        <v>264</v>
      </c>
      <c r="B27" s="11">
        <v>1</v>
      </c>
      <c r="C27" s="11">
        <v>1</v>
      </c>
      <c r="D27" s="11"/>
      <c r="E27" s="4" t="s">
        <v>1523</v>
      </c>
      <c r="F27" s="11">
        <v>1.5</v>
      </c>
      <c r="G27" s="11">
        <v>1</v>
      </c>
      <c r="H27" s="169"/>
      <c r="I27" s="145"/>
      <c r="J27" s="145"/>
      <c r="K27" s="147"/>
      <c r="L27" s="147"/>
      <c r="M27" s="147"/>
      <c r="N27" s="147"/>
      <c r="O27" s="147"/>
      <c r="P27" s="147"/>
    </row>
    <row r="28" spans="1:16" s="4" customFormat="1">
      <c r="A28" s="4" t="s">
        <v>275</v>
      </c>
      <c r="B28" s="11">
        <v>1</v>
      </c>
      <c r="C28" s="11">
        <v>1</v>
      </c>
      <c r="D28" s="11"/>
      <c r="E28" s="4" t="s">
        <v>1524</v>
      </c>
      <c r="F28" s="11">
        <v>1.5</v>
      </c>
      <c r="G28" s="11">
        <v>1</v>
      </c>
      <c r="H28" s="169"/>
      <c r="I28" s="145"/>
      <c r="J28" s="145"/>
      <c r="K28" s="147"/>
      <c r="L28" s="147"/>
      <c r="M28" s="147"/>
      <c r="N28" s="147"/>
      <c r="O28" s="147"/>
      <c r="P28" s="147"/>
    </row>
    <row r="29" spans="1:16" s="4" customFormat="1">
      <c r="A29" s="4" t="s">
        <v>280</v>
      </c>
      <c r="B29" s="11">
        <v>1</v>
      </c>
      <c r="C29" s="11">
        <v>1</v>
      </c>
      <c r="D29" s="11"/>
      <c r="E29" s="4" t="s">
        <v>1526</v>
      </c>
      <c r="F29" s="11">
        <v>2</v>
      </c>
      <c r="G29" s="11">
        <v>1</v>
      </c>
      <c r="H29" s="169"/>
      <c r="I29" s="145"/>
      <c r="J29" s="145"/>
      <c r="K29" s="147"/>
      <c r="L29" s="147"/>
      <c r="M29" s="147"/>
      <c r="N29" s="147"/>
      <c r="O29" s="147"/>
      <c r="P29" s="147"/>
    </row>
    <row r="30" spans="1:16" s="4" customFormat="1">
      <c r="A30" s="4" t="s">
        <v>266</v>
      </c>
      <c r="B30" s="11">
        <v>1</v>
      </c>
      <c r="C30" s="11">
        <v>1</v>
      </c>
      <c r="D30" s="11"/>
      <c r="E30" s="4" t="s">
        <v>283</v>
      </c>
      <c r="F30" s="11">
        <v>2</v>
      </c>
      <c r="G30" s="11">
        <v>1</v>
      </c>
      <c r="H30" s="169"/>
      <c r="I30" s="145"/>
      <c r="J30" s="145"/>
      <c r="K30" s="147"/>
      <c r="L30" s="147"/>
      <c r="M30" s="147"/>
      <c r="N30" s="147"/>
      <c r="O30" s="147"/>
      <c r="P30" s="147"/>
    </row>
    <row r="31" spans="1:16" s="4" customFormat="1">
      <c r="A31" s="4" t="s">
        <v>276</v>
      </c>
      <c r="B31" s="11">
        <v>1</v>
      </c>
      <c r="C31" s="11">
        <v>1</v>
      </c>
      <c r="D31" s="11"/>
      <c r="E31" s="4" t="s">
        <v>305</v>
      </c>
      <c r="F31" s="11">
        <v>2</v>
      </c>
      <c r="G31" s="11">
        <v>1</v>
      </c>
      <c r="H31" s="169"/>
      <c r="I31" s="145"/>
      <c r="J31" s="145"/>
      <c r="K31" s="147"/>
      <c r="L31" s="147"/>
      <c r="M31" s="147"/>
      <c r="N31" s="147"/>
      <c r="O31" s="147"/>
      <c r="P31" s="147"/>
    </row>
    <row r="32" spans="1:16" s="4" customFormat="1">
      <c r="A32" s="4" t="s">
        <v>277</v>
      </c>
      <c r="B32" s="11">
        <v>1</v>
      </c>
      <c r="C32" s="11">
        <v>1</v>
      </c>
      <c r="D32" s="11"/>
      <c r="E32" s="4" t="s">
        <v>249</v>
      </c>
      <c r="F32" s="11">
        <v>2</v>
      </c>
      <c r="G32" s="11">
        <v>1</v>
      </c>
      <c r="H32" s="169"/>
      <c r="I32" s="145"/>
      <c r="J32" s="145"/>
      <c r="K32" s="147"/>
      <c r="L32" s="147"/>
      <c r="M32" s="147"/>
      <c r="N32" s="147"/>
      <c r="O32" s="147"/>
      <c r="P32" s="147"/>
    </row>
    <row r="33" spans="1:16" s="4" customFormat="1">
      <c r="A33" s="4" t="s">
        <v>269</v>
      </c>
      <c r="B33" s="11">
        <v>1</v>
      </c>
      <c r="C33" s="11">
        <v>1</v>
      </c>
      <c r="D33" s="11"/>
      <c r="E33" s="4" t="s">
        <v>287</v>
      </c>
      <c r="F33" s="11">
        <v>2</v>
      </c>
      <c r="G33" s="11">
        <v>1</v>
      </c>
      <c r="H33" s="169"/>
      <c r="I33" s="145"/>
      <c r="J33" s="145"/>
      <c r="K33" s="147"/>
      <c r="L33" s="147"/>
      <c r="M33" s="147"/>
      <c r="N33" s="147"/>
      <c r="O33" s="147"/>
      <c r="P33" s="147"/>
    </row>
    <row r="34" spans="1:16" s="4" customFormat="1">
      <c r="A34" s="4" t="s">
        <v>282</v>
      </c>
      <c r="B34" s="11">
        <v>1</v>
      </c>
      <c r="C34" s="11">
        <v>1</v>
      </c>
      <c r="D34" s="11"/>
      <c r="E34" s="4" t="s">
        <v>299</v>
      </c>
      <c r="F34" s="11">
        <v>2</v>
      </c>
      <c r="G34" s="11">
        <v>1</v>
      </c>
      <c r="H34" s="169"/>
      <c r="N34"/>
      <c r="O34"/>
    </row>
    <row r="35" spans="1:16" s="4" customFormat="1">
      <c r="A35" s="4" t="s">
        <v>286</v>
      </c>
      <c r="B35" s="11">
        <v>1</v>
      </c>
      <c r="C35" s="11">
        <v>1</v>
      </c>
      <c r="D35" s="11"/>
      <c r="E35" s="4" t="s">
        <v>301</v>
      </c>
      <c r="F35" s="11">
        <v>2</v>
      </c>
      <c r="G35" s="11">
        <v>1</v>
      </c>
      <c r="H35" s="169"/>
      <c r="I35" s="145"/>
      <c r="J35" s="145"/>
      <c r="K35" s="147"/>
      <c r="L35" s="147"/>
      <c r="M35" s="147"/>
      <c r="N35" s="147"/>
      <c r="O35" s="147"/>
      <c r="P35" s="147"/>
    </row>
    <row r="36" spans="1:16" s="4" customFormat="1">
      <c r="A36" s="4" t="s">
        <v>256</v>
      </c>
      <c r="B36" s="11">
        <v>1</v>
      </c>
      <c r="C36" s="11">
        <v>1</v>
      </c>
      <c r="D36" s="11"/>
      <c r="E36" s="4" t="s">
        <v>312</v>
      </c>
      <c r="F36" s="11">
        <v>2</v>
      </c>
      <c r="G36" s="11">
        <v>1</v>
      </c>
      <c r="H36" s="169"/>
      <c r="I36" s="145"/>
      <c r="J36" s="145"/>
      <c r="K36" s="147"/>
      <c r="L36" s="147"/>
      <c r="M36" s="147"/>
      <c r="N36" s="147"/>
      <c r="O36" s="147"/>
      <c r="P36" s="147"/>
    </row>
    <row r="37" spans="1:16" s="4" customFormat="1">
      <c r="A37" s="4" t="s">
        <v>1492</v>
      </c>
      <c r="B37" s="11">
        <v>1</v>
      </c>
      <c r="C37" s="11">
        <v>1</v>
      </c>
      <c r="D37" s="11"/>
      <c r="E37" s="4" t="s">
        <v>1528</v>
      </c>
      <c r="F37" s="11">
        <v>2</v>
      </c>
      <c r="G37" s="11">
        <v>1</v>
      </c>
      <c r="H37" s="169"/>
      <c r="I37" s="145"/>
      <c r="J37" s="145"/>
      <c r="K37" s="147"/>
      <c r="L37" s="147"/>
      <c r="M37" s="147"/>
      <c r="N37" s="147"/>
      <c r="O37" s="147"/>
      <c r="P37" s="147"/>
    </row>
    <row r="38" spans="1:16" s="4" customFormat="1">
      <c r="A38" s="4" t="s">
        <v>1493</v>
      </c>
      <c r="B38" s="11">
        <v>1</v>
      </c>
      <c r="C38" s="11">
        <v>1</v>
      </c>
      <c r="D38" s="11"/>
      <c r="E38" s="4" t="s">
        <v>1529</v>
      </c>
      <c r="F38" s="11">
        <v>2</v>
      </c>
      <c r="G38" s="11">
        <v>1</v>
      </c>
      <c r="H38" s="169"/>
      <c r="I38" s="145"/>
      <c r="J38" s="145"/>
      <c r="K38" s="147"/>
      <c r="L38" s="147"/>
      <c r="M38" s="147"/>
      <c r="N38" s="147"/>
      <c r="O38" s="147"/>
      <c r="P38" s="147"/>
    </row>
    <row r="39" spans="1:16" s="4" customFormat="1">
      <c r="A39" s="4" t="s">
        <v>1494</v>
      </c>
      <c r="B39" s="11">
        <v>1</v>
      </c>
      <c r="C39" s="11">
        <v>1</v>
      </c>
      <c r="D39" s="11"/>
      <c r="E39" s="4" t="s">
        <v>1530</v>
      </c>
      <c r="F39" s="11">
        <v>2</v>
      </c>
      <c r="G39" s="11">
        <v>1</v>
      </c>
      <c r="H39" s="169"/>
      <c r="I39" s="145"/>
      <c r="J39" s="145"/>
      <c r="K39" s="147"/>
      <c r="L39" s="147"/>
      <c r="M39" s="147"/>
      <c r="N39"/>
      <c r="O39"/>
    </row>
    <row r="40" spans="1:16" s="4" customFormat="1">
      <c r="A40" s="4" t="s">
        <v>1495</v>
      </c>
      <c r="B40" s="11">
        <v>1</v>
      </c>
      <c r="C40" s="11">
        <v>1</v>
      </c>
      <c r="D40" s="11"/>
      <c r="E40" s="4" t="s">
        <v>1531</v>
      </c>
      <c r="F40" s="11">
        <v>2</v>
      </c>
      <c r="G40" s="11">
        <v>1</v>
      </c>
      <c r="H40" s="169"/>
      <c r="I40" s="147"/>
      <c r="J40" s="147"/>
      <c r="K40" s="147"/>
      <c r="L40" s="147"/>
      <c r="M40" s="165"/>
      <c r="N40" s="147"/>
      <c r="O40" s="147"/>
    </row>
    <row r="41" spans="1:16" s="4" customFormat="1">
      <c r="A41" s="4" t="s">
        <v>1497</v>
      </c>
      <c r="B41" s="11">
        <v>1</v>
      </c>
      <c r="C41" s="11">
        <v>1</v>
      </c>
      <c r="D41" s="11"/>
      <c r="E41" s="4" t="s">
        <v>1532</v>
      </c>
      <c r="F41" s="11">
        <v>2</v>
      </c>
      <c r="G41" s="11">
        <v>1</v>
      </c>
      <c r="H41" s="169"/>
      <c r="N41" s="147"/>
      <c r="O41" s="147"/>
    </row>
    <row r="42" spans="1:16" s="4" customFormat="1">
      <c r="A42" s="4" t="s">
        <v>1498</v>
      </c>
      <c r="B42" s="11">
        <v>1</v>
      </c>
      <c r="C42" s="11">
        <v>1</v>
      </c>
      <c r="D42" s="11"/>
      <c r="E42" s="4" t="s">
        <v>1533</v>
      </c>
      <c r="F42" s="11">
        <v>2</v>
      </c>
      <c r="G42" s="11">
        <v>1</v>
      </c>
      <c r="H42" s="169"/>
      <c r="N42" s="147"/>
      <c r="O42" s="147"/>
    </row>
    <row r="43" spans="1:16" s="4" customFormat="1">
      <c r="A43" s="4" t="s">
        <v>1499</v>
      </c>
      <c r="B43" s="11">
        <v>1</v>
      </c>
      <c r="C43" s="11">
        <v>1</v>
      </c>
      <c r="D43" s="11"/>
      <c r="E43" s="4" t="s">
        <v>1534</v>
      </c>
      <c r="F43" s="11">
        <v>2</v>
      </c>
      <c r="G43" s="11">
        <v>1</v>
      </c>
      <c r="H43" s="169"/>
    </row>
    <row r="44" spans="1:16" s="4" customFormat="1">
      <c r="A44" s="4" t="s">
        <v>1500</v>
      </c>
      <c r="B44" s="11">
        <v>1</v>
      </c>
      <c r="C44" s="11">
        <v>1</v>
      </c>
      <c r="D44" s="11"/>
      <c r="E44" s="4" t="s">
        <v>1535</v>
      </c>
      <c r="F44" s="11">
        <v>2</v>
      </c>
      <c r="G44" s="11">
        <v>1</v>
      </c>
      <c r="H44" s="169"/>
    </row>
    <row r="45" spans="1:16" s="4" customFormat="1">
      <c r="A45" s="4" t="s">
        <v>1501</v>
      </c>
      <c r="B45" s="11">
        <v>1</v>
      </c>
      <c r="C45" s="11">
        <v>1</v>
      </c>
      <c r="D45" s="11"/>
      <c r="E45" s="4" t="s">
        <v>1536</v>
      </c>
      <c r="F45" s="11">
        <v>2</v>
      </c>
      <c r="G45" s="11">
        <v>1</v>
      </c>
      <c r="H45" s="169"/>
    </row>
    <row r="46" spans="1:16" s="4" customFormat="1">
      <c r="A46" s="4" t="s">
        <v>1502</v>
      </c>
      <c r="B46" s="11">
        <v>1</v>
      </c>
      <c r="C46" s="11">
        <v>1</v>
      </c>
      <c r="D46" s="11"/>
      <c r="E46" s="4" t="s">
        <v>1537</v>
      </c>
      <c r="F46" s="11">
        <v>2</v>
      </c>
      <c r="G46" s="11">
        <v>1</v>
      </c>
      <c r="H46" s="169"/>
      <c r="I46"/>
      <c r="J46"/>
      <c r="K46"/>
      <c r="L46"/>
      <c r="M46"/>
    </row>
    <row r="47" spans="1:16" s="4" customFormat="1">
      <c r="A47" s="4" t="s">
        <v>1503</v>
      </c>
      <c r="B47" s="11">
        <v>1</v>
      </c>
      <c r="C47" s="11">
        <v>1</v>
      </c>
      <c r="D47" s="11"/>
      <c r="E47" s="4" t="s">
        <v>310</v>
      </c>
      <c r="F47" s="11">
        <v>2.5</v>
      </c>
      <c r="G47" s="11">
        <v>1</v>
      </c>
      <c r="H47" s="169"/>
    </row>
    <row r="48" spans="1:16" s="4" customFormat="1">
      <c r="A48" s="4" t="s">
        <v>1504</v>
      </c>
      <c r="B48" s="11">
        <v>1</v>
      </c>
      <c r="C48" s="11">
        <v>1</v>
      </c>
      <c r="D48" s="11"/>
      <c r="E48" s="4" t="s">
        <v>281</v>
      </c>
      <c r="F48" s="11">
        <v>2.5</v>
      </c>
      <c r="G48" s="11">
        <v>1</v>
      </c>
      <c r="H48" s="169"/>
    </row>
    <row r="49" spans="1:16" s="4" customFormat="1">
      <c r="A49" s="4" t="s">
        <v>1505</v>
      </c>
      <c r="B49" s="11">
        <v>1</v>
      </c>
      <c r="C49" s="11">
        <v>1</v>
      </c>
      <c r="D49" s="11"/>
      <c r="E49" s="4" t="s">
        <v>247</v>
      </c>
      <c r="F49" s="11">
        <v>2.5</v>
      </c>
      <c r="G49" s="11">
        <v>1</v>
      </c>
      <c r="H49" s="169"/>
      <c r="I49"/>
      <c r="J49"/>
      <c r="K49"/>
      <c r="L49"/>
      <c r="M49"/>
    </row>
    <row r="50" spans="1:16" s="4" customFormat="1">
      <c r="A50" s="4" t="s">
        <v>1506</v>
      </c>
      <c r="B50" s="11">
        <v>1</v>
      </c>
      <c r="C50" s="11">
        <v>1</v>
      </c>
      <c r="D50" s="11"/>
      <c r="E50" s="4" t="s">
        <v>253</v>
      </c>
      <c r="F50" s="11">
        <v>2.5</v>
      </c>
      <c r="G50" s="11">
        <v>1</v>
      </c>
      <c r="H50" s="169"/>
      <c r="I50" s="165"/>
      <c r="J50" s="165"/>
      <c r="K50" s="165"/>
      <c r="L50" s="165"/>
      <c r="M50" s="147"/>
    </row>
    <row r="51" spans="1:16" s="4" customFormat="1">
      <c r="A51" s="4" t="s">
        <v>285</v>
      </c>
      <c r="B51" s="11">
        <v>2.5</v>
      </c>
      <c r="C51" s="11">
        <v>1</v>
      </c>
      <c r="D51" s="11"/>
      <c r="E51" s="4" t="s">
        <v>1552</v>
      </c>
      <c r="F51" s="11">
        <v>2.5</v>
      </c>
      <c r="G51" s="11">
        <v>1</v>
      </c>
      <c r="H51" s="147"/>
      <c r="I51" s="147"/>
      <c r="J51" s="165"/>
      <c r="K51" s="165"/>
      <c r="L51" s="165"/>
      <c r="M51" s="147"/>
      <c r="N51"/>
      <c r="O51"/>
    </row>
    <row r="52" spans="1:16" s="4" customFormat="1">
      <c r="A52" s="4" t="s">
        <v>1538</v>
      </c>
      <c r="B52" s="11">
        <v>2.5</v>
      </c>
      <c r="C52" s="11">
        <v>1</v>
      </c>
      <c r="D52" s="11"/>
      <c r="E52" s="4" t="s">
        <v>1553</v>
      </c>
      <c r="F52" s="11">
        <v>2.5</v>
      </c>
      <c r="G52" s="11">
        <v>1</v>
      </c>
      <c r="H52" s="145"/>
      <c r="I52" s="145"/>
      <c r="J52" s="145"/>
      <c r="K52" s="147"/>
      <c r="L52" s="147"/>
      <c r="M52" s="147"/>
      <c r="N52" s="147"/>
      <c r="O52" s="147"/>
      <c r="P52" s="147"/>
    </row>
    <row r="53" spans="1:16" s="4" customFormat="1">
      <c r="A53" s="4" t="s">
        <v>1539</v>
      </c>
      <c r="B53" s="11">
        <v>2.5</v>
      </c>
      <c r="C53" s="11">
        <v>1</v>
      </c>
      <c r="D53" s="11"/>
      <c r="E53" s="4" t="s">
        <v>278</v>
      </c>
      <c r="F53" s="11">
        <v>3</v>
      </c>
      <c r="G53" s="11">
        <v>1</v>
      </c>
    </row>
    <row r="54" spans="1:16" s="4" customFormat="1">
      <c r="A54" s="4" t="s">
        <v>1540</v>
      </c>
      <c r="B54" s="11">
        <v>2.5</v>
      </c>
      <c r="C54" s="11">
        <v>1</v>
      </c>
      <c r="D54" s="11"/>
      <c r="E54" s="4" t="s">
        <v>320</v>
      </c>
      <c r="F54" s="11">
        <v>3</v>
      </c>
      <c r="G54" s="11">
        <v>1</v>
      </c>
      <c r="H54" s="145"/>
      <c r="I54" s="145"/>
      <c r="J54" s="145"/>
      <c r="K54" s="147"/>
      <c r="L54" s="147"/>
      <c r="M54" s="147"/>
      <c r="N54" s="147"/>
      <c r="O54" s="147"/>
    </row>
    <row r="55" spans="1:16" s="4" customFormat="1">
      <c r="A55" s="4" t="s">
        <v>1541</v>
      </c>
      <c r="B55" s="11">
        <v>2.5</v>
      </c>
      <c r="C55" s="11">
        <v>1</v>
      </c>
      <c r="D55" s="11"/>
      <c r="E55" s="4" t="s">
        <v>313</v>
      </c>
      <c r="F55" s="11">
        <v>3</v>
      </c>
      <c r="G55" s="11">
        <v>1</v>
      </c>
      <c r="H55" s="145"/>
      <c r="I55" s="145"/>
      <c r="J55" s="145"/>
      <c r="K55" s="147"/>
      <c r="L55" s="147"/>
      <c r="M55" s="147"/>
      <c r="N55" s="147"/>
      <c r="O55" s="147"/>
      <c r="P55" s="147"/>
    </row>
    <row r="56" spans="1:16" s="4" customFormat="1">
      <c r="A56" s="4" t="s">
        <v>1542</v>
      </c>
      <c r="B56" s="11">
        <v>2.5</v>
      </c>
      <c r="C56" s="11">
        <v>1</v>
      </c>
      <c r="D56" s="11"/>
      <c r="E56" s="4" t="s">
        <v>1554</v>
      </c>
      <c r="F56" s="11">
        <v>3</v>
      </c>
      <c r="G56" s="11">
        <v>1</v>
      </c>
      <c r="H56" s="145"/>
      <c r="I56" s="145"/>
      <c r="J56" s="145"/>
      <c r="K56" s="147"/>
      <c r="L56" s="147"/>
      <c r="M56" s="147"/>
      <c r="N56" s="147"/>
      <c r="O56" s="147"/>
      <c r="P56" s="147"/>
    </row>
    <row r="57" spans="1:16" s="4" customFormat="1">
      <c r="A57" s="4" t="s">
        <v>1543</v>
      </c>
      <c r="B57" s="11">
        <v>2.5</v>
      </c>
      <c r="C57" s="11">
        <v>1</v>
      </c>
      <c r="D57" s="11"/>
      <c r="E57" s="4" t="s">
        <v>1555</v>
      </c>
      <c r="F57" s="11">
        <v>3</v>
      </c>
      <c r="G57" s="11">
        <v>1</v>
      </c>
      <c r="H57" s="145"/>
      <c r="I57" s="145"/>
      <c r="J57" s="145"/>
      <c r="K57" s="147"/>
      <c r="L57" s="147"/>
      <c r="M57" s="147"/>
      <c r="N57" s="147"/>
      <c r="O57" s="147"/>
      <c r="P57" s="147"/>
    </row>
    <row r="58" spans="1:16" s="4" customFormat="1">
      <c r="A58" s="4" t="s">
        <v>1544</v>
      </c>
      <c r="B58" s="11">
        <v>2.5</v>
      </c>
      <c r="C58" s="11">
        <v>1</v>
      </c>
      <c r="D58" s="11"/>
      <c r="E58" s="4" t="s">
        <v>1557</v>
      </c>
      <c r="F58" s="11">
        <v>3</v>
      </c>
      <c r="G58" s="11">
        <v>1</v>
      </c>
      <c r="H58" s="145"/>
      <c r="I58" s="145"/>
      <c r="J58" s="145"/>
      <c r="K58" s="147"/>
      <c r="L58" s="147"/>
      <c r="M58" s="147"/>
      <c r="N58" s="147"/>
      <c r="O58" s="147"/>
      <c r="P58" s="147"/>
    </row>
    <row r="59" spans="1:16" s="4" customFormat="1">
      <c r="A59" s="4" t="s">
        <v>1545</v>
      </c>
      <c r="B59" s="11">
        <v>2.5</v>
      </c>
      <c r="C59" s="11">
        <v>1</v>
      </c>
      <c r="D59" s="11"/>
      <c r="E59" s="4" t="s">
        <v>297</v>
      </c>
      <c r="F59" s="11">
        <v>3.5</v>
      </c>
      <c r="G59" s="11">
        <v>1</v>
      </c>
      <c r="H59" s="145"/>
      <c r="I59" s="145"/>
      <c r="J59" s="145"/>
      <c r="K59" s="147"/>
      <c r="L59" s="147"/>
      <c r="M59" s="147"/>
      <c r="N59" s="147"/>
      <c r="O59" s="147"/>
      <c r="P59" s="147"/>
    </row>
    <row r="60" spans="1:16" s="4" customFormat="1">
      <c r="A60" s="4" t="s">
        <v>1546</v>
      </c>
      <c r="B60" s="11">
        <v>2.5</v>
      </c>
      <c r="C60" s="11">
        <v>1</v>
      </c>
      <c r="D60" s="11"/>
      <c r="E60" s="4" t="s">
        <v>315</v>
      </c>
      <c r="F60" s="11">
        <v>3.5</v>
      </c>
      <c r="G60" s="11">
        <v>1</v>
      </c>
      <c r="H60" s="145"/>
      <c r="I60" s="145"/>
      <c r="J60" s="145"/>
      <c r="K60" s="147"/>
      <c r="L60" s="147"/>
      <c r="M60" s="147"/>
      <c r="N60" s="147"/>
      <c r="O60" s="147"/>
      <c r="P60" s="147"/>
    </row>
    <row r="61" spans="1:16" s="4" customFormat="1">
      <c r="A61" s="4" t="s">
        <v>1547</v>
      </c>
      <c r="B61" s="11">
        <v>2.5</v>
      </c>
      <c r="C61" s="11">
        <v>1</v>
      </c>
      <c r="D61" s="11"/>
      <c r="E61" s="4" t="s">
        <v>327</v>
      </c>
      <c r="F61" s="11">
        <v>3.5</v>
      </c>
      <c r="G61" s="11">
        <v>1</v>
      </c>
      <c r="H61" s="145"/>
      <c r="I61" s="145"/>
      <c r="J61" s="145"/>
      <c r="K61" s="147"/>
      <c r="L61" s="147"/>
      <c r="M61" s="147"/>
      <c r="N61" s="147"/>
      <c r="O61" s="147"/>
      <c r="P61" s="147"/>
    </row>
    <row r="62" spans="1:16" s="4" customFormat="1">
      <c r="A62" s="4" t="s">
        <v>1548</v>
      </c>
      <c r="B62" s="11">
        <v>2.5</v>
      </c>
      <c r="C62" s="11">
        <v>1</v>
      </c>
      <c r="D62" s="11"/>
      <c r="E62" s="4" t="s">
        <v>1559</v>
      </c>
      <c r="F62" s="11">
        <v>3.5</v>
      </c>
      <c r="G62" s="11">
        <v>1</v>
      </c>
      <c r="H62" s="165"/>
      <c r="I62" s="165"/>
      <c r="J62" s="165"/>
      <c r="K62" s="165"/>
      <c r="L62" s="165"/>
      <c r="M62" s="147"/>
      <c r="N62"/>
      <c r="O62"/>
    </row>
    <row r="63" spans="1:16" s="4" customFormat="1">
      <c r="A63" s="4" t="s">
        <v>1549</v>
      </c>
      <c r="B63" s="11">
        <v>2.5</v>
      </c>
      <c r="C63" s="11">
        <v>1</v>
      </c>
      <c r="D63" s="11"/>
      <c r="E63" s="4" t="s">
        <v>1561</v>
      </c>
      <c r="F63" s="11">
        <v>3.5</v>
      </c>
      <c r="G63" s="11">
        <v>1</v>
      </c>
      <c r="H63" s="145"/>
      <c r="I63" s="145"/>
      <c r="J63" s="145"/>
      <c r="K63" s="147"/>
      <c r="L63" s="147"/>
      <c r="M63" s="147"/>
      <c r="N63" s="147"/>
      <c r="O63" s="147"/>
      <c r="P63" s="147"/>
    </row>
    <row r="64" spans="1:16" s="4" customFormat="1">
      <c r="A64" s="4" t="s">
        <v>1550</v>
      </c>
      <c r="B64" s="11">
        <v>2.5</v>
      </c>
      <c r="C64" s="11">
        <v>1</v>
      </c>
      <c r="D64" s="11"/>
      <c r="F64" s="11"/>
      <c r="G64" s="5"/>
    </row>
    <row r="65" spans="2:15" s="4" customFormat="1">
      <c r="D65" s="11"/>
      <c r="F65" s="11"/>
      <c r="G65" s="5"/>
      <c r="H65" s="145"/>
      <c r="I65" s="145"/>
      <c r="J65" s="145"/>
      <c r="K65" s="147"/>
      <c r="L65" s="147"/>
      <c r="M65" s="147"/>
      <c r="N65"/>
      <c r="O65"/>
    </row>
    <row r="66" spans="2:15" s="4" customFormat="1">
      <c r="D66" s="11"/>
      <c r="F66" s="11"/>
      <c r="G66" s="5"/>
      <c r="N66"/>
      <c r="O66"/>
    </row>
    <row r="67" spans="2:15" s="4" customFormat="1">
      <c r="D67" s="11"/>
      <c r="F67" s="11"/>
      <c r="G67" s="5"/>
      <c r="N67"/>
      <c r="O67"/>
    </row>
    <row r="68" spans="2:15" s="4" customFormat="1">
      <c r="D68" s="11"/>
      <c r="F68" s="11"/>
      <c r="G68" s="5"/>
      <c r="H68"/>
      <c r="I68"/>
      <c r="J68"/>
      <c r="K68"/>
      <c r="L68"/>
      <c r="M68"/>
      <c r="N68" s="147"/>
      <c r="O68" s="147"/>
    </row>
    <row r="69" spans="2:15" s="4" customFormat="1">
      <c r="D69" s="11"/>
      <c r="F69" s="11"/>
      <c r="G69" s="5"/>
    </row>
    <row r="70" spans="2:15" s="4" customFormat="1">
      <c r="D70" s="11"/>
      <c r="F70" s="11"/>
      <c r="G70" s="5"/>
      <c r="H70"/>
      <c r="I70"/>
      <c r="J70"/>
      <c r="K70"/>
      <c r="L70"/>
      <c r="M70"/>
    </row>
    <row r="71" spans="2:15" s="4" customFormat="1">
      <c r="D71" s="11"/>
      <c r="F71" s="11"/>
      <c r="G71" s="5"/>
      <c r="H71" s="147"/>
      <c r="I71" s="147"/>
      <c r="J71" s="147"/>
      <c r="K71" s="147"/>
      <c r="L71" s="147"/>
      <c r="M71" s="147"/>
    </row>
    <row r="72" spans="2:15" s="4" customFormat="1">
      <c r="D72" s="11"/>
      <c r="F72" s="11"/>
      <c r="G72" s="5"/>
    </row>
    <row r="73" spans="2:15" s="4" customFormat="1">
      <c r="D73" s="11"/>
      <c r="F73" s="11"/>
      <c r="G73" s="5"/>
    </row>
    <row r="74" spans="2:15" s="4" customFormat="1">
      <c r="D74" s="11"/>
      <c r="F74" s="11"/>
      <c r="G74" s="5"/>
      <c r="H74" s="145"/>
      <c r="I74" s="145"/>
      <c r="J74" s="145"/>
      <c r="K74" s="147"/>
      <c r="L74" s="147"/>
      <c r="M74" s="147"/>
      <c r="N74"/>
      <c r="O74"/>
    </row>
    <row r="75" spans="2:15" s="4" customFormat="1">
      <c r="D75" s="11"/>
      <c r="F75" s="11"/>
      <c r="G75" s="5"/>
    </row>
    <row r="76" spans="2:15" s="4" customFormat="1">
      <c r="D76" s="11"/>
      <c r="F76" s="11"/>
      <c r="G76" s="5"/>
    </row>
    <row r="77" spans="2:15" s="4" customFormat="1">
      <c r="D77" s="11"/>
      <c r="F77" s="11"/>
      <c r="G77" s="5"/>
    </row>
    <row r="78" spans="2:15" s="4" customFormat="1">
      <c r="B78" s="11"/>
      <c r="C78" s="11"/>
      <c r="D78" s="11"/>
      <c r="F78" s="11"/>
      <c r="G78" s="5"/>
    </row>
    <row r="79" spans="2:15" s="4" customFormat="1">
      <c r="B79" s="11"/>
      <c r="C79" s="11"/>
      <c r="D79" s="11"/>
      <c r="F79" s="11"/>
      <c r="G79" s="5"/>
    </row>
    <row r="80" spans="2:15" s="4" customFormat="1">
      <c r="B80" s="11"/>
      <c r="C80" s="11"/>
      <c r="D80" s="11"/>
      <c r="F80" s="11"/>
      <c r="G80" s="5"/>
    </row>
    <row r="81" spans="1:17" s="4" customFormat="1">
      <c r="B81" s="11"/>
      <c r="C81" s="11"/>
      <c r="D81" s="11"/>
      <c r="F81" s="11"/>
      <c r="G81" s="5"/>
    </row>
    <row r="82" spans="1:17" s="4" customFormat="1">
      <c r="B82" s="11"/>
      <c r="C82" s="11"/>
      <c r="D82" s="11"/>
      <c r="F82" s="11"/>
      <c r="G82" s="5"/>
    </row>
    <row r="83" spans="1:17">
      <c r="A83" s="4"/>
      <c r="B83" s="11"/>
      <c r="C83" s="11"/>
      <c r="D83" s="11"/>
      <c r="E83" s="4"/>
      <c r="F83" s="11"/>
      <c r="G83" s="5"/>
      <c r="H83"/>
      <c r="I83"/>
      <c r="J83"/>
      <c r="K83"/>
      <c r="L83"/>
      <c r="M83"/>
      <c r="N83" s="4"/>
      <c r="O83" s="4"/>
      <c r="P83" s="4"/>
    </row>
    <row r="84" spans="1:17">
      <c r="A84" s="4"/>
      <c r="B84" s="11"/>
      <c r="C84" s="11"/>
      <c r="D84" s="11"/>
      <c r="E84" s="4"/>
      <c r="F84" s="11"/>
      <c r="G84" s="5"/>
      <c r="H84" s="145"/>
      <c r="K84" s="147"/>
      <c r="N84"/>
      <c r="O84"/>
      <c r="P84" s="4"/>
    </row>
    <row r="85" spans="1:17">
      <c r="A85" s="4"/>
      <c r="B85" s="11"/>
      <c r="C85" s="11"/>
      <c r="D85" s="11"/>
      <c r="E85" s="4"/>
      <c r="F85" s="11"/>
      <c r="G85" s="5"/>
      <c r="H85" s="4"/>
      <c r="I85" s="4"/>
      <c r="J85" s="4"/>
      <c r="K85" s="4"/>
      <c r="L85" s="4"/>
      <c r="M85" s="4"/>
      <c r="P85" s="4"/>
    </row>
    <row r="86" spans="1:17">
      <c r="A86" s="4"/>
      <c r="B86" s="11"/>
      <c r="C86" s="11"/>
      <c r="D86" s="11"/>
      <c r="E86" s="4"/>
      <c r="F86" s="11"/>
      <c r="G86" s="5"/>
      <c r="H86" s="4"/>
      <c r="I86" s="4"/>
      <c r="J86" s="4"/>
      <c r="K86" s="4"/>
      <c r="L86" s="4"/>
      <c r="M86" s="4"/>
      <c r="N86" s="4"/>
      <c r="O86" s="4"/>
      <c r="P86" s="4"/>
    </row>
    <row r="87" spans="1:17">
      <c r="A87" s="4"/>
      <c r="B87" s="11"/>
      <c r="C87" s="11"/>
      <c r="D87" s="11"/>
      <c r="E87" s="4"/>
      <c r="F87" s="11"/>
      <c r="G87" s="5"/>
      <c r="H87" s="4"/>
      <c r="I87" s="4"/>
      <c r="J87" s="4"/>
      <c r="K87" s="4"/>
      <c r="L87" s="4"/>
      <c r="M87" s="4"/>
      <c r="N87" s="4"/>
      <c r="O87" s="4"/>
      <c r="P87" s="4"/>
    </row>
    <row r="88" spans="1:17">
      <c r="A88" s="4"/>
      <c r="B88" s="11"/>
      <c r="C88" s="11"/>
      <c r="D88" s="11"/>
      <c r="E88" s="4"/>
      <c r="F88" s="11"/>
      <c r="G88" s="5"/>
      <c r="H88"/>
      <c r="I88"/>
      <c r="J88"/>
      <c r="K88"/>
      <c r="L88"/>
      <c r="M88"/>
      <c r="P88" s="4"/>
    </row>
    <row r="89" spans="1:17">
      <c r="A89" s="4"/>
      <c r="B89" s="11"/>
      <c r="C89" s="11"/>
      <c r="D89" s="11"/>
      <c r="E89" s="4"/>
      <c r="F89" s="11"/>
      <c r="G89" s="5"/>
      <c r="I89" s="147"/>
      <c r="J89" s="165"/>
      <c r="K89" s="165"/>
      <c r="L89" s="165"/>
      <c r="P89" s="4"/>
    </row>
    <row r="90" spans="1:17">
      <c r="A90" s="4"/>
      <c r="B90" s="11"/>
      <c r="C90" s="11"/>
      <c r="D90" s="11"/>
      <c r="E90" s="4"/>
      <c r="F90" s="11"/>
      <c r="G90" s="5"/>
      <c r="H90" s="145"/>
      <c r="K90" s="147"/>
      <c r="P90" s="4"/>
    </row>
    <row r="91" spans="1:17">
      <c r="A91" s="4"/>
      <c r="B91" s="11"/>
      <c r="C91" s="11"/>
      <c r="D91" s="11"/>
      <c r="E91" s="4"/>
      <c r="F91" s="11"/>
      <c r="G91" s="5"/>
      <c r="H91" s="145"/>
      <c r="K91" s="147"/>
      <c r="P91" s="4"/>
    </row>
    <row r="92" spans="1:17">
      <c r="A92" s="4"/>
      <c r="B92" s="11"/>
      <c r="C92" s="5"/>
      <c r="D92" s="11"/>
      <c r="E92" s="4"/>
      <c r="F92" s="11"/>
      <c r="G92" s="5"/>
      <c r="H92" s="4"/>
      <c r="I92"/>
      <c r="J92"/>
      <c r="K92"/>
      <c r="L92"/>
      <c r="M92"/>
      <c r="N92"/>
      <c r="O92"/>
      <c r="P92"/>
      <c r="Q92" s="4"/>
    </row>
    <row r="93" spans="1:17">
      <c r="A93" s="4"/>
      <c r="B93" s="11"/>
      <c r="C93" s="5"/>
      <c r="D93" s="11"/>
      <c r="E93" s="4"/>
      <c r="F93" s="11"/>
      <c r="G93" s="5"/>
      <c r="I93" s="147"/>
      <c r="J93" s="147"/>
      <c r="K93" s="147"/>
      <c r="N93" s="165"/>
      <c r="O93"/>
      <c r="P93"/>
      <c r="Q93" s="4"/>
    </row>
    <row r="94" spans="1:17">
      <c r="A94" s="4"/>
      <c r="B94" s="11"/>
      <c r="C94" s="5"/>
      <c r="D94" s="11"/>
      <c r="E94" s="4"/>
      <c r="F94" s="11"/>
      <c r="G94" s="5"/>
      <c r="Q94" s="4"/>
    </row>
    <row r="95" spans="1:17">
      <c r="A95" s="4"/>
      <c r="B95" s="11"/>
      <c r="C95" s="5"/>
      <c r="D95" s="11"/>
      <c r="E95" s="4"/>
      <c r="F95" s="11"/>
      <c r="G95" s="5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1:17">
      <c r="A96" s="4"/>
      <c r="B96" s="11"/>
      <c r="C96" s="5"/>
      <c r="D96" s="11"/>
      <c r="E96" s="4"/>
      <c r="F96" s="11"/>
      <c r="G96" s="5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pans="1:17">
      <c r="A97" s="4"/>
      <c r="B97" s="11"/>
      <c r="C97" s="5"/>
      <c r="D97" s="11"/>
      <c r="E97" s="4"/>
      <c r="F97" s="11"/>
      <c r="G97" s="5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1:17">
      <c r="A98" s="4"/>
      <c r="B98" s="11"/>
      <c r="C98" s="5"/>
      <c r="D98" s="11"/>
      <c r="E98" s="4"/>
      <c r="F98" s="11"/>
      <c r="G98" s="5"/>
      <c r="H98" s="4"/>
      <c r="I98" s="4"/>
      <c r="J98" s="4"/>
      <c r="K98" s="4"/>
      <c r="L98" s="4"/>
      <c r="M98" s="4"/>
      <c r="N98" s="4"/>
      <c r="O98" s="4"/>
      <c r="P98" s="4"/>
      <c r="Q98" s="4"/>
    </row>
    <row r="99" spans="1:17">
      <c r="A99" s="4"/>
      <c r="B99" s="11"/>
      <c r="C99" s="5"/>
      <c r="D99" s="11"/>
      <c r="E99" s="4"/>
      <c r="F99" s="11"/>
      <c r="G99" s="5"/>
      <c r="H99" s="4"/>
      <c r="I99" s="4"/>
      <c r="J99" s="4"/>
      <c r="K99" s="4"/>
      <c r="L99" s="4"/>
      <c r="M99" s="4"/>
      <c r="N99" s="4"/>
      <c r="O99" s="4"/>
      <c r="P99" s="4"/>
      <c r="Q99" s="4"/>
    </row>
    <row r="100" spans="1:17">
      <c r="A100" s="4"/>
      <c r="B100" s="11"/>
      <c r="C100" s="5"/>
      <c r="D100" s="11"/>
      <c r="E100" s="4"/>
      <c r="F100" s="11"/>
      <c r="G100" s="5"/>
      <c r="H100" s="4"/>
      <c r="I100" s="4"/>
      <c r="J100" s="4"/>
      <c r="K100" s="4"/>
      <c r="L100" s="4"/>
      <c r="M100" s="4"/>
      <c r="N100" s="4"/>
      <c r="O100" s="4"/>
      <c r="P100" s="4"/>
      <c r="Q100" s="4"/>
    </row>
    <row r="101" spans="1:17">
      <c r="A101" s="4"/>
      <c r="B101" s="11"/>
      <c r="C101" s="5"/>
      <c r="D101" s="11"/>
      <c r="E101" s="4"/>
      <c r="F101" s="11"/>
      <c r="G101" s="5"/>
    </row>
    <row r="102" spans="1:17">
      <c r="A102" s="4"/>
      <c r="B102" s="11"/>
      <c r="C102" s="5"/>
      <c r="D102" s="11"/>
      <c r="E102" s="4"/>
      <c r="F102" s="11"/>
      <c r="G102" s="5"/>
    </row>
    <row r="103" spans="1:17">
      <c r="A103" s="4"/>
      <c r="B103" s="11"/>
      <c r="C103" s="5"/>
      <c r="D103" s="11"/>
      <c r="E103" s="4"/>
      <c r="F103" s="11"/>
      <c r="G103" s="5"/>
    </row>
    <row r="104" spans="1:17">
      <c r="A104" s="4"/>
      <c r="B104" s="11"/>
      <c r="C104" s="5"/>
      <c r="D104" s="11"/>
      <c r="E104" s="4"/>
      <c r="F104" s="11"/>
      <c r="G104" s="5"/>
    </row>
    <row r="105" spans="1:17">
      <c r="A105" s="4"/>
      <c r="B105" s="11"/>
      <c r="C105" s="5"/>
      <c r="D105" s="11"/>
      <c r="E105" s="4"/>
      <c r="F105" s="11"/>
      <c r="G105" s="5"/>
    </row>
    <row r="106" spans="1:17">
      <c r="A106" s="4"/>
      <c r="B106" s="11"/>
      <c r="C106" s="5"/>
      <c r="D106" s="11"/>
      <c r="E106" s="4"/>
      <c r="F106" s="11"/>
      <c r="G106" s="5"/>
    </row>
    <row r="107" spans="1:17">
      <c r="A107" s="4"/>
      <c r="B107" s="11"/>
      <c r="C107" s="5"/>
      <c r="D107" s="11"/>
      <c r="E107" s="4"/>
      <c r="F107" s="11"/>
      <c r="G107" s="5"/>
    </row>
    <row r="108" spans="1:17">
      <c r="A108" s="4"/>
      <c r="B108" s="11"/>
      <c r="C108" s="5"/>
      <c r="D108" s="11"/>
      <c r="E108" s="4"/>
      <c r="F108" s="11"/>
      <c r="G108" s="5"/>
    </row>
    <row r="109" spans="1:17">
      <c r="A109" s="4"/>
      <c r="B109" s="11"/>
      <c r="C109" s="5"/>
      <c r="D109" s="11"/>
      <c r="E109" s="4"/>
      <c r="F109" s="11"/>
      <c r="G109" s="5"/>
    </row>
    <row r="110" spans="1:17">
      <c r="A110" s="4"/>
      <c r="B110" s="11"/>
      <c r="C110" s="5"/>
      <c r="D110" s="11"/>
      <c r="E110" s="4"/>
      <c r="F110" s="11"/>
      <c r="G110" s="5"/>
    </row>
    <row r="111" spans="1:17">
      <c r="A111" s="4"/>
      <c r="B111" s="11"/>
      <c r="C111" s="5"/>
      <c r="D111" s="11"/>
      <c r="E111" s="4"/>
      <c r="F111" s="11"/>
      <c r="G111" s="5"/>
    </row>
    <row r="112" spans="1:17">
      <c r="A112" s="4"/>
      <c r="B112" s="11"/>
      <c r="C112" s="5"/>
      <c r="D112" s="11"/>
      <c r="E112" s="4"/>
      <c r="F112" s="11"/>
      <c r="G112" s="5"/>
    </row>
    <row r="113" spans="1:17">
      <c r="A113" s="4"/>
      <c r="B113" s="11"/>
      <c r="C113" s="5"/>
      <c r="D113" s="11"/>
      <c r="E113" s="4"/>
      <c r="F113" s="11"/>
      <c r="G113" s="5"/>
    </row>
    <row r="114" spans="1:17">
      <c r="A114" s="4"/>
      <c r="B114" s="11"/>
      <c r="C114" s="5"/>
      <c r="D114" s="11"/>
      <c r="E114" s="4"/>
      <c r="F114" s="11"/>
      <c r="G114" s="5"/>
    </row>
    <row r="115" spans="1:17">
      <c r="A115" s="4"/>
      <c r="B115" s="11"/>
      <c r="C115" s="5"/>
      <c r="D115" s="11"/>
      <c r="E115" s="4"/>
      <c r="F115" s="11"/>
      <c r="G115" s="5"/>
      <c r="I115" s="147"/>
      <c r="J115" s="147"/>
      <c r="K115" s="147"/>
      <c r="N115" s="165"/>
      <c r="O115"/>
      <c r="P115"/>
      <c r="Q115" s="4"/>
    </row>
    <row r="116" spans="1:17">
      <c r="A116" s="4"/>
      <c r="B116" s="11"/>
      <c r="C116" s="5"/>
      <c r="D116" s="11"/>
      <c r="E116" s="4"/>
      <c r="F116" s="11"/>
      <c r="G116" s="5"/>
    </row>
    <row r="117" spans="1:17">
      <c r="A117" s="4"/>
      <c r="B117" s="11"/>
      <c r="C117" s="5"/>
      <c r="D117" s="11"/>
      <c r="E117" s="4"/>
      <c r="F117" s="11"/>
      <c r="G117" s="5"/>
    </row>
    <row r="118" spans="1:17">
      <c r="A118" s="4"/>
      <c r="B118" s="11"/>
      <c r="C118" s="5"/>
      <c r="D118" s="11"/>
      <c r="E118" s="4"/>
      <c r="F118" s="11"/>
      <c r="G118" s="5"/>
    </row>
    <row r="119" spans="1:17">
      <c r="A119" s="4"/>
      <c r="B119" s="11"/>
      <c r="C119" s="5"/>
      <c r="D119" s="11"/>
      <c r="E119" s="4"/>
      <c r="F119" s="11"/>
      <c r="G119" s="5"/>
    </row>
    <row r="120" spans="1:17">
      <c r="A120" s="4"/>
      <c r="B120" s="11"/>
      <c r="C120" s="5"/>
      <c r="D120" s="11"/>
      <c r="E120" s="4"/>
      <c r="F120" s="11"/>
      <c r="G120" s="5"/>
    </row>
    <row r="121" spans="1:17">
      <c r="A121" s="4"/>
      <c r="B121" s="11"/>
      <c r="C121" s="5"/>
      <c r="D121" s="11"/>
      <c r="E121" s="4"/>
      <c r="F121" s="11"/>
      <c r="G121" s="5"/>
      <c r="H121" s="4"/>
      <c r="I121"/>
      <c r="J121"/>
      <c r="K121"/>
      <c r="L121"/>
      <c r="M121"/>
      <c r="N121"/>
      <c r="Q121" s="4"/>
    </row>
    <row r="122" spans="1:17">
      <c r="A122" s="4"/>
      <c r="B122" s="11"/>
      <c r="C122" s="5"/>
      <c r="D122" s="11"/>
      <c r="E122" s="4"/>
      <c r="F122" s="11"/>
      <c r="G122" s="5"/>
      <c r="H122" s="4"/>
      <c r="I122" s="4"/>
      <c r="J122" s="4"/>
      <c r="K122" s="4"/>
      <c r="L122" s="4"/>
      <c r="M122" s="4"/>
      <c r="N122" s="4"/>
      <c r="O122" s="4"/>
      <c r="P122" s="4"/>
      <c r="Q122" s="4"/>
    </row>
    <row r="123" spans="1:17">
      <c r="A123" s="4"/>
      <c r="B123" s="11"/>
      <c r="C123" s="5"/>
      <c r="D123" s="11"/>
      <c r="E123" s="4"/>
      <c r="F123" s="11"/>
      <c r="G123" s="5"/>
      <c r="H123" s="4"/>
      <c r="I123" s="4"/>
      <c r="J123" s="4"/>
      <c r="K123" s="4"/>
      <c r="L123" s="4"/>
      <c r="M123" s="4"/>
      <c r="N123" s="4"/>
      <c r="O123" s="4"/>
      <c r="P123" s="4"/>
      <c r="Q123" s="4"/>
    </row>
    <row r="124" spans="1:17">
      <c r="A124" s="4"/>
      <c r="B124" s="11"/>
      <c r="C124" s="5"/>
      <c r="D124" s="11"/>
      <c r="E124" s="4"/>
      <c r="F124" s="11"/>
      <c r="G124" s="5"/>
    </row>
    <row r="125" spans="1:17">
      <c r="A125" s="4"/>
      <c r="B125" s="11"/>
      <c r="C125" s="5"/>
      <c r="D125" s="11"/>
      <c r="E125" s="4"/>
      <c r="F125" s="11"/>
      <c r="G125" s="5"/>
    </row>
    <row r="126" spans="1:17">
      <c r="A126" s="4"/>
      <c r="B126" s="11"/>
      <c r="C126" s="5"/>
      <c r="D126" s="11"/>
      <c r="E126" s="4"/>
      <c r="F126" s="11"/>
      <c r="G126" s="5"/>
    </row>
    <row r="127" spans="1:17">
      <c r="A127" s="4"/>
      <c r="B127" s="11"/>
      <c r="C127" s="5"/>
      <c r="D127" s="11"/>
      <c r="E127" s="4"/>
      <c r="F127" s="11"/>
      <c r="G127" s="5"/>
    </row>
    <row r="128" spans="1:17">
      <c r="A128" s="4"/>
      <c r="B128" s="11"/>
      <c r="C128" s="5"/>
      <c r="D128" s="11"/>
      <c r="E128" s="4"/>
      <c r="F128" s="11"/>
      <c r="G128" s="5"/>
      <c r="I128" s="147"/>
      <c r="J128" s="147"/>
      <c r="K128" s="147"/>
      <c r="O128"/>
      <c r="P128"/>
      <c r="Q128" s="4"/>
    </row>
    <row r="129" spans="1:7">
      <c r="A129" s="4"/>
      <c r="B129" s="11"/>
      <c r="C129" s="5"/>
      <c r="D129" s="11"/>
      <c r="E129" s="4"/>
      <c r="F129" s="11"/>
      <c r="G129" s="5"/>
    </row>
    <row r="130" spans="1:7">
      <c r="A130" s="4"/>
      <c r="B130" s="11"/>
      <c r="C130" s="5"/>
      <c r="D130" s="11"/>
      <c r="E130" s="4"/>
      <c r="F130" s="11"/>
      <c r="G130" s="5"/>
    </row>
    <row r="131" spans="1:7">
      <c r="A131" s="4"/>
      <c r="B131" s="11"/>
      <c r="C131" s="5"/>
      <c r="D131" s="11"/>
      <c r="E131" s="4"/>
      <c r="F131" s="11"/>
      <c r="G131" s="5"/>
    </row>
    <row r="132" spans="1:7">
      <c r="A132" s="4"/>
      <c r="B132" s="11"/>
      <c r="C132" s="5"/>
      <c r="D132" s="11"/>
      <c r="E132" s="4"/>
      <c r="F132" s="11"/>
      <c r="G132" s="5"/>
    </row>
    <row r="133" spans="1:7">
      <c r="A133" s="4"/>
      <c r="B133" s="11"/>
      <c r="C133" s="5"/>
      <c r="D133" s="11"/>
      <c r="E133" s="4"/>
      <c r="F133" s="11"/>
      <c r="G133" s="5"/>
    </row>
    <row r="134" spans="1:7">
      <c r="A134" s="4"/>
      <c r="B134" s="11"/>
      <c r="C134" s="5"/>
      <c r="D134" s="11"/>
      <c r="E134" s="4"/>
      <c r="F134" s="11"/>
      <c r="G134" s="5"/>
    </row>
    <row r="135" spans="1:7">
      <c r="A135" s="4"/>
      <c r="B135" s="11"/>
      <c r="C135" s="5"/>
      <c r="D135" s="11"/>
    </row>
    <row r="136" spans="1:7">
      <c r="A136" s="4"/>
      <c r="B136" s="11"/>
      <c r="C136" s="5"/>
      <c r="D136" s="11"/>
    </row>
    <row r="137" spans="1:7">
      <c r="D137" s="11"/>
    </row>
    <row r="138" spans="1:7">
      <c r="D138" s="11"/>
    </row>
    <row r="139" spans="1:7">
      <c r="D139" s="11"/>
    </row>
    <row r="140" spans="1:7">
      <c r="D140" s="11"/>
    </row>
    <row r="141" spans="1:7">
      <c r="D141" s="11"/>
    </row>
    <row r="142" spans="1:7">
      <c r="D142" s="11"/>
    </row>
    <row r="143" spans="1:7">
      <c r="D143" s="11"/>
    </row>
    <row r="144" spans="1:7">
      <c r="D144" s="11"/>
    </row>
    <row r="145" spans="1:7">
      <c r="A145" s="144"/>
      <c r="B145" s="144"/>
      <c r="C145" s="144"/>
      <c r="D145" s="11"/>
    </row>
    <row r="146" spans="1:7">
      <c r="A146" s="144"/>
      <c r="B146" s="144"/>
      <c r="C146" s="144"/>
      <c r="D146" s="11"/>
    </row>
    <row r="147" spans="1:7">
      <c r="A147" s="144"/>
      <c r="B147" s="144"/>
      <c r="C147" s="144"/>
      <c r="D147" s="11"/>
    </row>
    <row r="148" spans="1:7">
      <c r="A148" s="144"/>
      <c r="B148" s="144"/>
      <c r="C148" s="144"/>
      <c r="D148" s="11"/>
    </row>
    <row r="149" spans="1:7">
      <c r="A149" s="144"/>
      <c r="B149" s="144"/>
      <c r="C149" s="144"/>
      <c r="D149" s="11"/>
    </row>
    <row r="150" spans="1:7">
      <c r="A150" s="144"/>
      <c r="B150" s="144"/>
      <c r="C150" s="144"/>
      <c r="D150" s="11"/>
    </row>
    <row r="151" spans="1:7">
      <c r="A151" s="144"/>
      <c r="B151" s="144"/>
      <c r="C151" s="144"/>
      <c r="D151" s="11"/>
      <c r="E151" s="24"/>
      <c r="F151" s="24"/>
      <c r="G151" s="150"/>
    </row>
    <row r="152" spans="1:7">
      <c r="A152" s="144"/>
      <c r="B152" s="144"/>
      <c r="C152" s="144"/>
      <c r="D152" s="11"/>
      <c r="E152" s="24"/>
      <c r="F152" s="24"/>
      <c r="G152" s="150"/>
    </row>
    <row r="153" spans="1:7">
      <c r="A153" s="144"/>
      <c r="B153" s="144"/>
      <c r="C153" s="144"/>
      <c r="D153" s="11"/>
      <c r="E153" s="24"/>
      <c r="F153" s="24"/>
      <c r="G153" s="150"/>
    </row>
    <row r="154" spans="1:7">
      <c r="A154" s="144"/>
      <c r="B154" s="144"/>
      <c r="C154" s="144"/>
      <c r="D154" s="11"/>
      <c r="E154" s="24"/>
      <c r="F154" s="24"/>
      <c r="G154" s="150"/>
    </row>
    <row r="155" spans="1:7">
      <c r="A155" s="144"/>
      <c r="B155" s="144"/>
      <c r="C155" s="144"/>
      <c r="D155" s="11"/>
      <c r="E155" s="24"/>
      <c r="F155" s="24"/>
      <c r="G155" s="150"/>
    </row>
    <row r="156" spans="1:7">
      <c r="A156" s="144"/>
      <c r="B156" s="144"/>
      <c r="C156" s="144"/>
      <c r="D156" s="11"/>
      <c r="E156" s="24"/>
      <c r="F156" s="24"/>
      <c r="G156" s="150"/>
    </row>
    <row r="157" spans="1:7">
      <c r="A157" s="144"/>
      <c r="B157" s="144"/>
      <c r="C157" s="144"/>
      <c r="D157" s="11"/>
      <c r="E157" s="24"/>
      <c r="F157" s="24"/>
      <c r="G157" s="150"/>
    </row>
    <row r="158" spans="1:7">
      <c r="A158" s="144"/>
      <c r="B158" s="144"/>
      <c r="C158" s="144"/>
      <c r="D158" s="11"/>
      <c r="E158" s="24"/>
      <c r="F158" s="24"/>
      <c r="G158" s="150"/>
    </row>
    <row r="159" spans="1:7">
      <c r="A159" s="144"/>
      <c r="B159" s="144"/>
      <c r="C159" s="144"/>
      <c r="D159" s="11"/>
      <c r="E159" s="24"/>
      <c r="F159" s="24"/>
      <c r="G159" s="150"/>
    </row>
    <row r="160" spans="1:7">
      <c r="A160" s="144"/>
      <c r="B160" s="144"/>
      <c r="C160" s="144"/>
      <c r="D160" s="11"/>
      <c r="E160" s="24"/>
      <c r="F160" s="24"/>
      <c r="G160" s="150"/>
    </row>
    <row r="161" spans="1:7">
      <c r="A161" s="144"/>
      <c r="B161" s="144"/>
      <c r="C161" s="144"/>
      <c r="D161" s="11"/>
      <c r="E161" s="24"/>
      <c r="F161" s="24"/>
      <c r="G161" s="150"/>
    </row>
    <row r="162" spans="1:7">
      <c r="A162" s="144"/>
      <c r="B162" s="144"/>
      <c r="C162" s="144"/>
      <c r="D162" s="11"/>
      <c r="E162" s="24"/>
      <c r="F162" s="24"/>
      <c r="G162" s="150"/>
    </row>
    <row r="163" spans="1:7">
      <c r="A163" s="144"/>
      <c r="B163" s="144"/>
      <c r="C163" s="144"/>
      <c r="D163" s="11"/>
      <c r="E163" s="24"/>
      <c r="F163" s="24"/>
      <c r="G163" s="150"/>
    </row>
    <row r="164" spans="1:7">
      <c r="A164" s="144"/>
      <c r="B164" s="144"/>
      <c r="C164" s="144"/>
      <c r="D164" s="11"/>
      <c r="E164" s="24"/>
      <c r="F164" s="24"/>
      <c r="G164" s="150"/>
    </row>
    <row r="165" spans="1:7">
      <c r="A165" s="144"/>
      <c r="B165" s="144"/>
      <c r="C165" s="144"/>
      <c r="D165" s="11"/>
      <c r="E165" s="24"/>
      <c r="F165" s="24"/>
      <c r="G165" s="150"/>
    </row>
    <row r="166" spans="1:7">
      <c r="A166" s="144"/>
      <c r="B166" s="144"/>
      <c r="C166" s="144"/>
      <c r="D166" s="11"/>
      <c r="E166" s="24"/>
      <c r="F166" s="24"/>
      <c r="G166" s="150"/>
    </row>
    <row r="167" spans="1:7">
      <c r="A167" s="144"/>
      <c r="B167" s="144"/>
      <c r="C167" s="144"/>
      <c r="D167" s="11"/>
      <c r="E167" s="24"/>
      <c r="F167" s="24"/>
      <c r="G167" s="150"/>
    </row>
    <row r="168" spans="1:7">
      <c r="A168" s="144"/>
      <c r="B168" s="144"/>
      <c r="C168" s="144"/>
      <c r="D168" s="11"/>
      <c r="E168" s="24"/>
      <c r="F168" s="24"/>
      <c r="G168" s="150"/>
    </row>
    <row r="169" spans="1:7">
      <c r="A169" s="144"/>
      <c r="B169" s="144"/>
      <c r="C169" s="144"/>
      <c r="D169" s="11"/>
      <c r="E169" s="24"/>
      <c r="F169" s="24"/>
      <c r="G169" s="150"/>
    </row>
    <row r="170" spans="1:7">
      <c r="A170" s="144"/>
      <c r="B170" s="144"/>
      <c r="C170" s="144"/>
      <c r="D170" s="11"/>
      <c r="E170" s="24"/>
      <c r="F170" s="24"/>
      <c r="G170" s="150"/>
    </row>
    <row r="171" spans="1:7">
      <c r="A171" s="144"/>
      <c r="B171" s="144"/>
      <c r="C171" s="144"/>
      <c r="D171" s="11"/>
      <c r="E171" s="24"/>
      <c r="F171" s="24"/>
      <c r="G171" s="150"/>
    </row>
    <row r="172" spans="1:7">
      <c r="A172" s="144"/>
      <c r="B172" s="144"/>
      <c r="C172" s="144"/>
      <c r="D172" s="11"/>
      <c r="E172" s="24"/>
      <c r="F172" s="24"/>
      <c r="G172" s="150"/>
    </row>
    <row r="173" spans="1:7">
      <c r="A173" s="144"/>
      <c r="B173" s="144"/>
      <c r="C173" s="144"/>
      <c r="D173" s="11"/>
      <c r="E173" s="24"/>
      <c r="F173" s="24"/>
      <c r="G173" s="150"/>
    </row>
    <row r="174" spans="1:7">
      <c r="A174" s="144"/>
      <c r="B174" s="144"/>
      <c r="C174" s="144"/>
      <c r="D174" s="11"/>
      <c r="E174" s="24"/>
      <c r="F174" s="24"/>
      <c r="G174" s="150"/>
    </row>
    <row r="175" spans="1:7">
      <c r="A175" s="144"/>
      <c r="B175" s="144"/>
      <c r="C175" s="144"/>
      <c r="D175" s="11"/>
      <c r="E175" s="24"/>
      <c r="F175" s="24"/>
      <c r="G175" s="150"/>
    </row>
    <row r="176" spans="1:7">
      <c r="A176" s="144"/>
      <c r="B176" s="144"/>
      <c r="C176" s="144"/>
      <c r="D176" s="11"/>
      <c r="E176" s="24"/>
      <c r="F176" s="24"/>
      <c r="G176" s="150"/>
    </row>
    <row r="177" spans="1:7">
      <c r="A177" s="144"/>
      <c r="B177" s="144"/>
      <c r="C177" s="144"/>
      <c r="D177" s="11"/>
      <c r="E177" s="24"/>
      <c r="F177" s="24"/>
      <c r="G177" s="150"/>
    </row>
    <row r="178" spans="1:7">
      <c r="A178" s="144"/>
      <c r="B178" s="144"/>
      <c r="C178" s="144"/>
      <c r="D178" s="11"/>
      <c r="E178" s="24"/>
      <c r="F178" s="24"/>
      <c r="G178" s="150"/>
    </row>
    <row r="179" spans="1:7">
      <c r="A179" s="144"/>
      <c r="B179" s="144"/>
      <c r="C179" s="144"/>
      <c r="D179" s="11"/>
      <c r="E179" s="24"/>
      <c r="F179" s="24"/>
      <c r="G179" s="150"/>
    </row>
    <row r="180" spans="1:7">
      <c r="A180" s="144"/>
      <c r="B180" s="144"/>
      <c r="C180" s="144"/>
      <c r="E180" s="24"/>
      <c r="F180" s="24"/>
      <c r="G180" s="150"/>
    </row>
    <row r="181" spans="1:7">
      <c r="A181" s="144"/>
      <c r="B181" s="144"/>
      <c r="C181" s="144"/>
      <c r="E181" s="24"/>
      <c r="F181" s="24"/>
      <c r="G181" s="150"/>
    </row>
    <row r="182" spans="1:7">
      <c r="A182" s="144"/>
      <c r="B182" s="144"/>
      <c r="C182" s="144"/>
      <c r="E182" s="24"/>
      <c r="F182" s="24"/>
      <c r="G182" s="150"/>
    </row>
    <row r="183" spans="1:7">
      <c r="A183" s="144"/>
      <c r="B183" s="144"/>
      <c r="C183" s="144"/>
      <c r="E183" s="24"/>
      <c r="F183" s="24"/>
      <c r="G183" s="150"/>
    </row>
    <row r="184" spans="1:7">
      <c r="A184" s="4"/>
      <c r="B184" s="11"/>
      <c r="C184" s="5"/>
      <c r="E184" s="24"/>
      <c r="F184" s="24"/>
      <c r="G184" s="150"/>
    </row>
    <row r="185" spans="1:7">
      <c r="E185" s="24"/>
      <c r="F185" s="24"/>
      <c r="G185" s="150"/>
    </row>
    <row r="186" spans="1:7">
      <c r="E186" s="24"/>
      <c r="F186" s="24"/>
      <c r="G186" s="150"/>
    </row>
    <row r="187" spans="1:7">
      <c r="E187" s="24"/>
      <c r="F187" s="24"/>
      <c r="G187" s="150"/>
    </row>
    <row r="188" spans="1:7">
      <c r="E188" s="24"/>
      <c r="F188" s="24"/>
      <c r="G188" s="150"/>
    </row>
    <row r="189" spans="1:7">
      <c r="E189" s="24"/>
      <c r="F189" s="24"/>
      <c r="G189" s="150"/>
    </row>
    <row r="190" spans="1:7">
      <c r="E190" s="24"/>
      <c r="F190" s="24"/>
      <c r="G190" s="150"/>
    </row>
    <row r="191" spans="1:7">
      <c r="E191" s="24"/>
      <c r="F191" s="24"/>
      <c r="G191" s="150"/>
    </row>
    <row r="192" spans="1:7">
      <c r="E192" s="24"/>
      <c r="F192" s="24"/>
      <c r="G192" s="150"/>
    </row>
    <row r="193" spans="5:7">
      <c r="E193" s="24"/>
      <c r="F193" s="24"/>
      <c r="G193" s="150"/>
    </row>
  </sheetData>
  <mergeCells count="2">
    <mergeCell ref="A3:G3"/>
    <mergeCell ref="A4:G4"/>
  </mergeCells>
  <printOptions horizontalCentered="1"/>
  <pageMargins left="0.75" right="0.75" top="0.83" bottom="0.6" header="0.5" footer="0.5"/>
  <pageSetup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18</vt:i4>
      </vt:variant>
    </vt:vector>
  </HeadingPairs>
  <TitlesOfParts>
    <vt:vector size="33" baseType="lpstr">
      <vt:lpstr>1ADC</vt:lpstr>
      <vt:lpstr>2NCR</vt:lpstr>
      <vt:lpstr>3ADT</vt:lpstr>
      <vt:lpstr>4PreC</vt:lpstr>
      <vt:lpstr>5PreT</vt:lpstr>
      <vt:lpstr>6PrePig </vt:lpstr>
      <vt:lpstr>7Diploid Rep</vt:lpstr>
      <vt:lpstr>Tbl8Scab-VT</vt:lpstr>
      <vt:lpstr>Tbl9Scab-EG</vt:lpstr>
      <vt:lpstr>Tbl9Scab-EG-w Pedigree</vt:lpstr>
      <vt:lpstr>Tbl10LB-VT</vt:lpstr>
      <vt:lpstr>Tbl11LB-EG</vt:lpstr>
      <vt:lpstr>Tbl12Bruise</vt:lpstr>
      <vt:lpstr>3YRAVG</vt:lpstr>
      <vt:lpstr>Tbl8Scab2024 WORKSHEET</vt:lpstr>
      <vt:lpstr>'7Diploid Rep'!Print_Area</vt:lpstr>
      <vt:lpstr>'Tbl10LB-VT'!Print_Area</vt:lpstr>
      <vt:lpstr>'Tbl11LB-EG'!Print_Area</vt:lpstr>
      <vt:lpstr>Tbl12Bruise!Print_Area</vt:lpstr>
      <vt:lpstr>'1ADC'!Print_Titles</vt:lpstr>
      <vt:lpstr>'2NCR'!Print_Titles</vt:lpstr>
      <vt:lpstr>'3ADT'!Print_Titles</vt:lpstr>
      <vt:lpstr>'4PreC'!Print_Titles</vt:lpstr>
      <vt:lpstr>'5PreT'!Print_Titles</vt:lpstr>
      <vt:lpstr>'6PrePig '!Print_Titles</vt:lpstr>
      <vt:lpstr>'7Diploid Rep'!Print_Titles</vt:lpstr>
      <vt:lpstr>'Tbl10LB-VT'!Print_Titles</vt:lpstr>
      <vt:lpstr>'Tbl11LB-EG'!Print_Titles</vt:lpstr>
      <vt:lpstr>Tbl12Bruise!Print_Titles</vt:lpstr>
      <vt:lpstr>'Tbl8Scab-VT'!Print_Titles</vt:lpstr>
      <vt:lpstr>'Tbl8Scab2024 WORKSHEET'!Print_Titles</vt:lpstr>
      <vt:lpstr>'Tbl9Scab-EG'!Print_Titles</vt:lpstr>
      <vt:lpstr>'Tbl9Scab-EG-w Pedigree'!Print_Titles</vt:lpstr>
    </vt:vector>
  </TitlesOfParts>
  <Manager/>
  <Company>MSU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Spud</dc:creator>
  <cp:keywords/>
  <dc:description/>
  <cp:lastModifiedBy>Steere, Gregory</cp:lastModifiedBy>
  <cp:revision/>
  <cp:lastPrinted>2025-01-21T14:03:44Z</cp:lastPrinted>
  <dcterms:created xsi:type="dcterms:W3CDTF">2006-01-03T15:54:56Z</dcterms:created>
  <dcterms:modified xsi:type="dcterms:W3CDTF">2025-01-21T14:09:07Z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